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2" r:id="rId1"/>
    <sheet name="汇整" sheetId="10" state="hidden" r:id="rId2"/>
  </sheets>
  <definedNames>
    <definedName name="_xlnm._FilterDatabase" localSheetId="1" hidden="1">汇整!$A$2:$M$56</definedName>
    <definedName name="_xlnm.Print_Area" localSheetId="1">汇整!$A$1:$M$56</definedName>
    <definedName name="_xlnm.Print_Titles" localSheetId="1">汇整!$1:$2</definedName>
    <definedName name="_xlnm.Print_Area" localSheetId="0">Sheet1!$A$1:$E$51</definedName>
    <definedName name="_xlnm.Print_Titles" localSheetId="0">Sheet1!$1:$2</definedName>
    <definedName name="_xlnm._FilterDatabase" localSheetId="0" hidden="1">Sheet1!$A$2:$E$51</definedName>
  </definedNames>
  <calcPr calcId="144525"/>
</workbook>
</file>

<file path=xl/comments1.xml><?xml version="1.0" encoding="utf-8"?>
<comments xmlns="http://schemas.openxmlformats.org/spreadsheetml/2006/main">
  <authors>
    <author>X_L</author>
  </authors>
  <commentList>
    <comment ref="F30" authorId="0">
      <text>
        <r>
          <rPr>
            <sz val="9"/>
            <rFont val="宋体"/>
            <charset val="134"/>
          </rPr>
          <t>第五批社招招1人，合格10人。</t>
        </r>
      </text>
    </comment>
    <comment ref="F31" authorId="0">
      <text>
        <r>
          <rPr>
            <b/>
            <sz val="9"/>
            <rFont val="宋体"/>
            <charset val="134"/>
          </rPr>
          <t>社招7人</t>
        </r>
      </text>
    </comment>
    <comment ref="F33" authorId="0">
      <text>
        <r>
          <rPr>
            <sz val="9"/>
            <rFont val="宋体"/>
            <charset val="134"/>
          </rPr>
          <t xml:space="preserve">社招8人
</t>
        </r>
      </text>
    </comment>
    <comment ref="F34" authorId="0">
      <text>
        <r>
          <rPr>
            <sz val="9"/>
            <rFont val="宋体"/>
            <charset val="134"/>
          </rPr>
          <t>社招4人</t>
        </r>
      </text>
    </comment>
    <comment ref="F43" authorId="0">
      <text>
        <r>
          <rPr>
            <sz val="9"/>
            <rFont val="宋体"/>
            <charset val="134"/>
          </rPr>
          <t>第五批社招招2人，合格6人</t>
        </r>
      </text>
    </comment>
  </commentList>
</comments>
</file>

<file path=xl/sharedStrings.xml><?xml version="1.0" encoding="utf-8"?>
<sst xmlns="http://schemas.openxmlformats.org/spreadsheetml/2006/main" count="370" uniqueCount="196">
  <si>
    <t>南通城市轨道交通有限公司运营分公司第六批滚动社会招聘需求计划</t>
  </si>
  <si>
    <t>序号</t>
  </si>
  <si>
    <t>部门</t>
  </si>
  <si>
    <t>岗位</t>
  </si>
  <si>
    <t>拟招聘
人数</t>
  </si>
  <si>
    <t>招聘要求</t>
  </si>
  <si>
    <t>财务部</t>
  </si>
  <si>
    <t>核算会计</t>
  </si>
  <si>
    <t>1、1987.1.1（含）以后出生；
2、全日制本科及以上学历，财务财会类、审计类等相关专业,中级及以上会计类职称或取得注册会计师证书；
3、3年及以上大中型企事业单位成本或收入核算相关工作经历；
4、 熟悉国家有关会计、税务等相关法规，掌握企业会计准则等专业知识，能熟练操作财务系统软件；
5、有地铁行业相关工作经历者优先。</t>
  </si>
  <si>
    <t>物资部</t>
  </si>
  <si>
    <t>采购管理</t>
  </si>
  <si>
    <t>1、1987.1.1（含）以后出生；
2、全日制本科及以上学历，初级及以上职称；
3、3年及以上地铁（铁路）物资管理相关工作经历，其中2年及以上物资计划、采购管理及以上岗位工作经历；
4、熟悉物资管理相关法律法规，熟悉物资计划、采购等管理，熟悉企业ERP及WMS系统；
5、有采购计划编制经验，能独立编制采购计划。</t>
  </si>
  <si>
    <t>资产管理</t>
  </si>
  <si>
    <t>1、1987.1.1（含）以后出生；
2、全日制本科及以上学历，初级及以上职称；
3、3年及以上地铁（铁路）物资管理相关工作经历，其中2年及以上资产管理及以上岗位工作经历；
4、熟悉物资管理相关法律法规，熟悉物资管理、固定资产管理，熟悉物资编码、资产编码和企业ERP、EAM系统。</t>
  </si>
  <si>
    <t>安全技术部</t>
  </si>
  <si>
    <t>保卫干事</t>
  </si>
  <si>
    <t xml:space="preserve">1、1987.1.1（含）以后出生；
2、本科及以上学历；
3、3年及以上地铁（铁路）相关工作经历，其中1年及以上地铁安保管理及以上岗位工作经历；
4、熟悉地铁（铁路）交通执法管理要求。
</t>
  </si>
  <si>
    <t>地铁执法管理员</t>
  </si>
  <si>
    <t xml:space="preserve">1、1987.1.1（含）以后出生；
2、本科及以上学历；
3、2年及以上地铁（铁路）执法组组长及以上岗位或现岗位为地铁（铁路）执法管理员及以上岗位工作经历；
4、熟悉地铁（铁路）交通执法管理要求。
</t>
  </si>
  <si>
    <t>安全、质量技术管理</t>
  </si>
  <si>
    <t>1、1987.1.1（含）以后出生；
2、本科及以上学历，助理工程师及以上职称；
3、3年及以上地铁（铁路）相关工作经历，有安全质量技术管理及以上岗位工作经历或1年及以上供电、机电、工务、通号、自动化等专业技术管理及以上岗位工作经历；
4、熟悉安全生产法律法规，熟悉运营安全生产管理模式、管理体系、安全培训、资格考核认证、重大事故安全分析等相关工作；
5、 有地铁新线运营筹备相关工作经历者优先；有专（兼）职安全员经验者优先；有国家注册安全工程师执业资格证、消防工程师证者优先；全日制本科及以上学历者优先。</t>
  </si>
  <si>
    <t>地铁执法员</t>
  </si>
  <si>
    <t>1、1987.1.1（含）以后出生；
2、全日制大专及以上学历，法律类相关专业或警官学院执法相关专业；
3、3年及以上市政相关单位执法或辅助执法相关工作经历；
4、具有文明执法素质、具备丰富现场执法经验；
5、有司法局、市场质量监督局等相关执法经历者优先。</t>
  </si>
  <si>
    <t>救援中心</t>
  </si>
  <si>
    <t>土建队救援队队员</t>
  </si>
  <si>
    <t>1、1987.1.1（含）以后出生；
2、全日制大专及以上学历，土木工程、城市地下空间工程等相关专业；                                                               
3、1年及以上市政工程施工员相关工作经历；                                               
4、具有事故抢险救援经验、救援队伍管理知识和组织指挥能力；熟悉救援装备的原理与使用方法。</t>
  </si>
  <si>
    <t>调度票务中心</t>
  </si>
  <si>
    <t>AFC软件技术管理</t>
  </si>
  <si>
    <t>1、1987.1.1（含）以后出生；
2、全日制本科及以上学历,计算机（软件）类、计算机（网络管理）类、电子信息类等相关专业；
3、3年及以上移动支付系统开发/清分系统开发或银联支付系统开发相关工作经历；或1年及以上地铁中央维护工长/清分维护工长及以上岗位工作经历；或AFC软件技术/清分系统技术管理及以上岗位工作经历；
4、无色盲色弱。</t>
  </si>
  <si>
    <t>综合技术管理
（票务方向）</t>
  </si>
  <si>
    <r>
      <rPr>
        <sz val="13"/>
        <color theme="1"/>
        <rFont val="方正仿宋_GBK"/>
        <charset val="134"/>
      </rPr>
      <t>1、1987.1.1（含）以后出生；
2、全日制本科及以上学历,交通工程类、安全生产类、机电控制类、工商管理类、商务贸易类、财务财会类、机械工程类、电子信息类、计算机类等相关专业；
3</t>
    </r>
    <r>
      <rPr>
        <sz val="13"/>
        <rFont val="方正仿宋_GBK"/>
        <charset val="134"/>
      </rPr>
      <t>、3年及以上支付</t>
    </r>
    <r>
      <rPr>
        <sz val="13"/>
        <color theme="1"/>
        <rFont val="方正仿宋_GBK"/>
        <charset val="134"/>
      </rPr>
      <t>系统清分清算工作经历或票务部门（车间）票务技术管理及以上岗位工作经历；
4、掌握票务清分规则，熟悉票卡的制作、发放、配收、数据统计、收益审核等业务流程；
5、无色盲色弱。</t>
    </r>
  </si>
  <si>
    <t>中央维护工班</t>
  </si>
  <si>
    <t>1、1987.1.1（含）以后出生；
2、全日制大专及以上学历,计算机（软件）类、计算机（网络管理）类、电子信息类等相关专业；
3、1年及以上地铁AFC系统中央维护员/清分系统维护员及以上岗位或中央系统、清分系统委外维保相关工作经历；
4、无色盲色弱。</t>
  </si>
  <si>
    <t>行车调度员</t>
  </si>
  <si>
    <t>1、1987.1.1（含）以后出生；
2、全日制本科及以上学历,交通工程类等相关专业；
3、1年及以上地铁行车调度员及以上岗位工作经历；
4、无色盲色弱。</t>
  </si>
  <si>
    <t>客运中心</t>
  </si>
  <si>
    <t>票务技术管理</t>
  </si>
  <si>
    <t>1、1987.1.1（含）以后出生；
2、本科及以上学历，助理工程师及以上职称；
3、3年及以上地铁站务相关工作经历，其中1年及以上票务技术管理及以上岗位工作经历；
4、熟悉地铁票务组织、客运组织、票务结算等票务运作类工作；
5、全日制本科及以上学历者优先。</t>
  </si>
  <si>
    <t>服务质量管理
（地铁方向）</t>
  </si>
  <si>
    <t>1、1987.1.1（含）以后出生；
2、本科及以上学历；
3、3年及以上地铁（铁路）站务相关工作经历，其中1年及以上服务技术管理及以上岗位工作经历；
4、熟悉企业服务品牌建设、服务举措等相关工作；
5、全日制本科及以上学历者优先。</t>
  </si>
  <si>
    <t>服务质量管理
（航空方向）</t>
  </si>
  <si>
    <t xml:space="preserve">1、1987.1.1（含）以后出生；
2、本科及以上学历；
3、3年及以上航空公司乘务员相关工作经历；
4、具有乘务长或航空培训服务工作经历者优先；全日制本科及以上学历者优先。
</t>
  </si>
  <si>
    <t>安全质量管理
（行车方向）</t>
  </si>
  <si>
    <t>1、1987.1.1（含）以后出生；
2、全日制本科及以上学历；
3、3年及以上地铁（铁路）相关工作经历，其中1年及以上安全技术管理或行车技术管理及以上岗位工作经历，或2年及以上地铁行车调度及以上岗位工作经历；
4、熟悉安全生产法律法规，熟悉运营安全生产管理模式、管理体系、安全培训、资格考核认证、重大事故安全分析等相关工作；
5、有国家注册安全工程师执业资格者优先。</t>
  </si>
  <si>
    <t>安全质量管理
（站务方向）</t>
  </si>
  <si>
    <t>1、1987.1.1（含）以后出生；
2、本科及以上学历；
3、3年及以上地铁站务相关工作经历，其中1年及以上安全技术管理或站务技术管理及以上岗位工作经历；
4、熟悉安全生产法律法规，熟悉运营安全生产管理模式、管理体系、安全培训、资格考核认证、重大事故安全分析等相关工作；
5、有国家注册安全工程师执业资格者优先；全日制本科及以上学历者优先。</t>
  </si>
  <si>
    <t>站长</t>
  </si>
  <si>
    <t>1、1987.1.1（含）以后出生；
2、全日制本科及以上学历；
3、3年及以上地铁站务相关工作经历，其中1年及以上值班站长及以上岗位工作经历；
4、掌握地铁车站的行车组织、客运组织、乘客服务、票务组织等相关知识；掌握车站相关设备设施的操作、故障处理，熟悉突发事件的应急处置流程；
5、无色盲色弱。</t>
  </si>
  <si>
    <t>值班站长</t>
  </si>
  <si>
    <t>1、1987.1.1（含）以后出生；
2、全日制大专及以上学历；
3、3年及以上地铁相关工作经历，其中1年及以上值班站长及以上岗位工作经历；
4、掌握地铁车站的行车组织、客运组织、乘客服务、票务组织等相关知识；掌握车站相关设备设施的操作、故障处理，熟悉突发事件的应急处置流程；
5、无色盲色弱。</t>
  </si>
  <si>
    <t>值班员</t>
  </si>
  <si>
    <t>1、1987.1.1（含）以后出生；
2、全日制大专及以上学历；
3、3年及以上地铁(铁路)相关工作经历，具有值班员上岗证或列车长及以上岗位工作经历；
4、掌握车站的行车组织、施工管理、安全管理等相关知识；掌握车站相关设备设施的操作、故障处理，熟悉突发事件的应急处置流程；
5、无色盲色弱。</t>
  </si>
  <si>
    <t>车辆中心</t>
  </si>
  <si>
    <t>安全质量管理
（乘务方向）</t>
  </si>
  <si>
    <t>1、1987.1.1（含）以后出生；
2、本科及以上学历，助理工程师及以上职称；
3、3年及以上地铁相关工作经历，其中1年及以上乘务专业安全质量管理或培训技术管理及以上岗位工作经历，或2年及以上电客车司机长、场段调度工班长及以上岗位工作经历；
4、熟悉运营安全生产管理模式、管理体系、安全培训、资格考核认证、重大事故安全分析等相关工作或熟悉轨道交通培训管理、课程开发、内训师管理相关工作；
5、有国家注册安全工程师执业资格者优先；全日制本科及以上学历者优先。</t>
  </si>
  <si>
    <t>电客车司机</t>
  </si>
  <si>
    <t>1、1987.1.1（含）以后出生；
2、全日制大专及以上学历；
3、1年及以上地铁电客车独立驾驶工作经历，且现岗位为地铁电客车司机；
4、持有电客车驾驶证；
5、无色盲色弱及高度近视。</t>
  </si>
  <si>
    <t>工程车技术管理</t>
  </si>
  <si>
    <t>1、1987.1.1（含）以后出生；
2、本科及以上学历，助理工程师及以上职称；
3、5年及以上地铁工程车专业相关工作经历，其中2年及以上工程车工班长及以上岗位工作经历；
4、具有地铁工程车专业技术管理、维护指导、故障处理等能力；
5、无色盲色弱及高度近视；
6、有新线运营筹备相关工作经历者优先；全日制本科及以上学历者优先。</t>
  </si>
  <si>
    <t>场段调度员
（车辆方向）</t>
  </si>
  <si>
    <t>1、1987.1.1（含）以后出生；
2、全日制大专及以上学历，助理工程师及以上职称；
3、5年及以上地铁相关工作经历，其中2年及以上电客车专业相关工作经历，且现担任轮值技术管理及以上岗位，或2年及以上检修工班长、调度长及以上岗位工作经历。
4、无色盲色弱。</t>
  </si>
  <si>
    <t>维修中心</t>
  </si>
  <si>
    <t>副主任
（风水电方向）</t>
  </si>
  <si>
    <t>1、1982.1.1（含）以后出生；
2、本科及以上学历，中级及以上职称；
3、5年及以上地铁（铁路）风水电专业相关工作经历，其中2年及以上风水电技术管理及以上岗位工作经历；
4、熟悉风水电专业的运维管理、技术管理等工作；
5、有地铁新线运营筹备相关工作经历者优先；全日制本科及以上学历者优先。</t>
  </si>
  <si>
    <t>环控技术管理</t>
  </si>
  <si>
    <t>1、1987.1.1（含）以后出生；
2、本科及以上学历，助理工程师及以上职称；
3、3年及以上地铁（铁路）或设备厂家环控维护相关工作经历，其中2年及以上工班长或1年及以上技术管理及以上岗位工作经历；
4、熟悉环控专业规章制度，具备环控专业技术管理、维护指导、故障处理等能力；
5、有地铁新线运营筹备相关工作经历者优先；全日制本科及以上学历者优先。</t>
  </si>
  <si>
    <t>房建结构技术管理</t>
  </si>
  <si>
    <t>1、1987.1.1（含）以后出生；
2、本科及以上学历，助理工程师及以上职称；
3、3年及以上地铁（铁路）或施工单位房建结构相关工作经历，其中2年及以上工班长或1年及以上技术管理及以上岗位工作经历；
4、熟悉房建结构专业规章制度，具备房建结构专业技术管理、维护指导、故障处理等能力；
5、有地铁新线运营筹备相关工作经历者优先；全日制本科及以上学历者优先。</t>
  </si>
  <si>
    <t>轨道技术管理</t>
  </si>
  <si>
    <t>1、1987.1.1（含）以后出生；
2、本科及以上学历，助理工程师及以上职称；
3、3年及以上地铁（铁路）或施工单位轨道相关工作经历，其中2年及以上工班长或1年及以上技术管理及以上岗位工作经历；
4、熟悉轨道专业规章制度，具备轨道专业技术管理、维护指导、故障处理等能力；
5、有地铁新线运营筹备相关工作经历者优先；全日制本科及以上学历者优先。</t>
  </si>
  <si>
    <t>自动化技术管理</t>
  </si>
  <si>
    <t>1、1987.1.1（含）以后出生；
2、本科及以上学历，助理工程师及以上职称；
3、3年及以上地铁（铁路）或施工单位或设备厂家自动化相关工作经历，其中2年及以上工班长或1年及以上技术管理及以上岗位工作经历；
4、熟悉自动化专业规章制度，具备自动化专业技术管理、维护指导、故障处理等能力；
5、有地铁新线运营筹备相关工作经历者优先；全日制本科及以上学历者优先。</t>
  </si>
  <si>
    <t>通信技术管理</t>
  </si>
  <si>
    <t>1、1987.1.1（含）以后出生；
2、本科及以上学历，助理工程师及以上职称；
3、3年及以上地铁（铁路）或施工单位或设备厂家通信相关工作经历，其中2年及以上工班长或1年及以上技术管理及以上岗位工作经历；
4、熟悉通信专业规章制度，具备通信专业技术管理、维护指导、故障处理等能力；
5、有地铁新线运营筹备相关工作经历者优先；全日制本科及以上学历者优先。</t>
  </si>
  <si>
    <t>给排水技术管理</t>
  </si>
  <si>
    <t>1、1987.1.1（含）以后出生；
2、本科及以上学历，助理工程师及以上职称；
3、3年及以上地铁（铁路）或施工单位或设计单位给排水相关工作经历，其中2年及以上工班长或1年及以上技术管理及以上岗位工作经历；
4、熟悉给排水专业规章制度，具备给排水专业技术管理、维护指导、故障处理等能力；
5、有地铁新线运营筹备相关工作经历者优先；全日制本科及以上学历者优先。</t>
  </si>
  <si>
    <t>测量技术管理</t>
  </si>
  <si>
    <t>1、1987.1.1（含）以后出生；
2、本科及以上学历，助理工程师及以上职称；
3、3年及以上地铁（铁路）或施工单位测量相关工作经历，其中2年及以上工班长或1年及以上技术管理及以上岗位工作经历；
4、熟悉测量专业规章制度，具备测量专业技术管理、维护指导、故障处理等能力；
5、有地铁新线运营筹备相关工作经历者优先；全日制本科及以上学历者优先。</t>
  </si>
  <si>
    <t>信号技术管理</t>
  </si>
  <si>
    <t>1、1987.1.1（含）以后出生；
2、本科及以上学历，助理工程师及以上职称；
3、3年及以上地铁（铁路）或施工单位或设备厂家信号相关工作经历，其中2年及以上工班长或1年及以上技术管理及以上岗位工作经历；
4、熟悉信号专业规章制度，具备信号专业技术管理、维护指导、故障处理等能力；
5、有地铁新线运营筹备相关工作经历者优先；全日制本科及以上学历者优先。</t>
  </si>
  <si>
    <t>高压供电技术管理</t>
  </si>
  <si>
    <t>1、1987.1.1（含）以后出生；
2、本科及以上学历，助理工程师及以上职称；
3、3年及以上地铁（铁路）或施工单位或设备厂家高压供电相关工作经历，其中2年及以上工班长或1年及以上技术管理及以上岗位工作经历；
4、熟悉高压供电专业规章制度，具备高压供电专业技术管理、维护指导、故障处理等能力；
5、有地铁新线运营筹备相关工作经历者优先；全日制本科及以上学历者优先。</t>
  </si>
  <si>
    <t>机电技术管理
（机电维护方向）</t>
  </si>
  <si>
    <t>1、1987.1.1（含）以后出生；
2、本科及以上学历，助理工程师及以上职称；
3、3年及以上地铁（铁路）或设备厂家机电维护相关工作经历，其中2年及以上工班长或1年及以上技术管理及以上岗位工作经历；
4、熟悉机电专业规章制度，具备机电专业技术管理、维护指导、故障处理等能力；
5、有地铁新线运营筹备相关工作经历者优先；全日制本科及以上学历者优先。</t>
  </si>
  <si>
    <t>机电技术管理
（自动化方向）</t>
  </si>
  <si>
    <t>机电技术管理
（风水电方向）</t>
  </si>
  <si>
    <t>1、1987.1.1（含）以后出生；
2、本科及以上学历，助理工程师及以上职称；
3、3年及以上地铁（铁路）或施工单位或设备厂家风水电相关工作经历，其中2年及以上工班长或1年及以上技术管理及以上岗位工作经历；
4、熟悉风水电专业规章制度，具备风水电专业技术管理、维护指导、故障处理等能力；
5、有地铁新线运营筹备相关工作经历者优先；全日制本科及以上学历者优先。</t>
  </si>
  <si>
    <t>计划材料员</t>
  </si>
  <si>
    <t>1、1987.1.1（含）以后出生；
2、全日制本科及以上学历；
3、1年及以上大中型企事业单位物资管理相关工作经历；
4、熟悉物资管理相关法律法规，熟悉物资计划、采购、预算等工作流程。</t>
  </si>
  <si>
    <t>电力调度员</t>
  </si>
  <si>
    <t>1、1987.1.1（含）以后出生；
2、全日制本科及以上学历；
3、2年及以上地铁（铁路）高压供电工班长或1年及以上同职级及以上岗位工作经历；
4、持有高压电工证；
5、无色盲色弱及高度近视。</t>
  </si>
  <si>
    <t>自动化工长</t>
  </si>
  <si>
    <t>1、1987.1.1（含）以后出生；
2、全日制大专及以上学历；
3、3年及以上地铁（铁路）自动化设备检修维护相关工作经历；
4、无色盲色弱及高度近视；
5、有地铁同等及以上岗位工作经历者优先；
6、有技师及以上技能等级者，年龄可放宽至1982.1.1（含）以后出生。</t>
  </si>
  <si>
    <t>高压供电工长</t>
  </si>
  <si>
    <t>1、1987.1.1（含）以后出生；
2、全日制大专及以上学历；
3、3年及以上地铁（铁路）或施工单位或设备厂家高压供电设备检修维护相关工作经历；
4、无色盲色弱及高度近视；
5、有地铁同等及以上岗位工作经历者优先；
6、有技师及以上技能等级者，年龄可放宽至1982.1.1（含）以后出生。</t>
  </si>
  <si>
    <t>房建工长</t>
  </si>
  <si>
    <t>1、1987.1.1（含）以后出生；
2、全日制大专及以上学历；
3、3年及以上地铁（铁路）或施工单位房建结构检修维护相关工作经历；
4、无色盲色弱及高度近视；
5、有地铁同等及以上岗位工作经历者优先；
6、有技师及以上技能等级者，年龄可放宽至1982.1.1（含）以后出生。</t>
  </si>
  <si>
    <t>信号维护工班</t>
  </si>
  <si>
    <t>1、1987.1.1（含）以后出生；
2、全日制本科及以上学历；
3、1年及以上地铁（铁路）或施工单位或设备厂家信号检修维护相关工作经历；
4、无色盲色弱及高度近视。</t>
  </si>
  <si>
    <t>通信维护工班</t>
  </si>
  <si>
    <t>1、1987.1.1（含）以后出生；
2、全日制本科及以上学历；
3、1年及以上地铁（铁路）或施工单位或设备厂家通信检修维护相关工作经历；
4、无色盲色弱及高度近视。</t>
  </si>
  <si>
    <t>生产中心</t>
  </si>
  <si>
    <t>办事员
（特长生）</t>
  </si>
  <si>
    <t>1、1992.1.1（含）以后出生；
2、全日制本科及以上学历（应届生需在报到前取得学历学位证书）；
3、具有以下条件之一者：
（1）具有乒乓球、羽毛球、篮球或足球方面体育特长：获得国家二级（含）以上运动员认定的，或在市级及以上体育运动比赛中获得个人（团体）前三名的，或在省级及以上体育运动比赛中获得个人（团体）前五名的。
（2）具备乐器、声乐、舞蹈、摄影摄像等文艺特长：获得相应证书或在相关赛事中获得较好名次的。
4、同时具备文体特长者优先。</t>
  </si>
  <si>
    <t>办事员
（运营管理）</t>
  </si>
  <si>
    <t>1、2022届国内外全日制大专及以上毕业生，能顺利毕业并获得毕业证（本科需有学位证）和报到证（非大陆高校毕业生须在2022年8月31日前获得教育部学历认证）；
2、轨道交通相关专业；
3、具有良好的对外沟通协调能力和一定的文字写作能力。</t>
  </si>
  <si>
    <t>总计</t>
  </si>
  <si>
    <t>注1：全日制本科指全日制统招本科。
注2：工作年限要求实足年限，从2022年6月13日为期往前推算。
注3：高度近视指近视度数超过600度。
注4：运营分公司工作地点为江苏省南通市通州区平潮镇。</t>
  </si>
  <si>
    <t>南通城市轨道交通有限公司运营分公司各部门（中心）2022年度招聘计划</t>
  </si>
  <si>
    <t>岗位类别</t>
  </si>
  <si>
    <t>总编制
人数</t>
  </si>
  <si>
    <t>目前人数</t>
  </si>
  <si>
    <t>招聘前到位率</t>
  </si>
  <si>
    <t>拟招聘
人数（总）</t>
  </si>
  <si>
    <t>第一批拟招聘
人数</t>
  </si>
  <si>
    <t>其他批次拟招聘
人数</t>
  </si>
  <si>
    <t>招聘后到位率</t>
  </si>
  <si>
    <t>剩余编制</t>
  </si>
  <si>
    <t>招聘说明</t>
  </si>
  <si>
    <t>组织宣传部</t>
  </si>
  <si>
    <t>档案管理员</t>
  </si>
  <si>
    <t>C</t>
  </si>
  <si>
    <t>教育干事</t>
  </si>
  <si>
    <t>企划部</t>
  </si>
  <si>
    <t>计划统计员</t>
  </si>
  <si>
    <t>部长</t>
  </si>
  <si>
    <t>M</t>
  </si>
  <si>
    <t>副部长</t>
  </si>
  <si>
    <t>计划材料管理</t>
  </si>
  <si>
    <t>P</t>
  </si>
  <si>
    <t>机自技术管理</t>
  </si>
  <si>
    <t>目前借调1名人员（非机自专业）负责岗位工作，需要一名机自专业人员负责。</t>
  </si>
  <si>
    <t>运输组织管理</t>
  </si>
  <si>
    <t>目前借调1名人员负责岗位工作，后续制定行车组织方案、行车分析工作量较大，需要再补充一名。</t>
  </si>
  <si>
    <t>新线对接管理</t>
  </si>
  <si>
    <t>1（为第五批社招招1人，合格3人，）</t>
  </si>
  <si>
    <t>一号线筹备开通后，紧接二号线筹备开通，需要招聘一名岗位人员负责新线对接工作。</t>
  </si>
  <si>
    <t>目前没有岗位人员到岗，需要一名岗位人员负责模块工作。</t>
  </si>
  <si>
    <t>O</t>
  </si>
  <si>
    <t>目前借调1名人员，开通前需要满足8到9名岗位人员到岗，满足开通前执法人员倒班运作。</t>
  </si>
  <si>
    <t>土建队副队长</t>
  </si>
  <si>
    <t>一号线筹备开通后，紧接二号线筹备开通，需要招聘一名岗位人员负责工作。</t>
  </si>
  <si>
    <t>一号线需求</t>
  </si>
  <si>
    <t>均为1号线编制（内控无2号线编制）。</t>
  </si>
  <si>
    <t>行车技术管理</t>
  </si>
  <si>
    <t>目前技术管理到岗3人，计划招聘1人，负责行车技术管理工作。</t>
  </si>
  <si>
    <t>目前到岗0人，招聘2人；分别负责中心、车间票务工作。</t>
  </si>
  <si>
    <t>目前到岗0人，招聘1人；分别负责中心及站务车间安全质量管理工作</t>
  </si>
  <si>
    <t>1号线28个站长编制，目前已经到岗16人。考虑到内部晋升，建议此次选拔5人。</t>
  </si>
  <si>
    <t>车辆中心（现客运中心管理）</t>
  </si>
  <si>
    <t>目前到岗0人，招聘2人；分别负责乘务车间安全质量管理工作</t>
  </si>
  <si>
    <t>培训管理</t>
  </si>
  <si>
    <t>目前到岗0人，招聘2人；分别负责乘务车间 培训技术管理工作。</t>
  </si>
  <si>
    <t>目前已到位司机200（其余为22届订单生），其中21届司机74人，考虑到培训周期及1号线试运行组织，建议再次社招20人。</t>
  </si>
  <si>
    <t>电气、机械技术管理</t>
  </si>
  <si>
    <t>2号线筹备</t>
  </si>
  <si>
    <t>设备技术管理</t>
  </si>
  <si>
    <t>日检工长</t>
  </si>
  <si>
    <t>4（目前3人，1人为为第五批社招招1人，合格10人，）</t>
  </si>
  <si>
    <t>日检工班</t>
  </si>
  <si>
    <t>112（社招7人）</t>
  </si>
  <si>
    <t>均衡修工班</t>
  </si>
  <si>
    <t>53(社招6人)</t>
  </si>
  <si>
    <t>工程车驾维工班</t>
  </si>
  <si>
    <t>28（社招8人）</t>
  </si>
  <si>
    <t>设备工班</t>
  </si>
  <si>
    <t>21（社招4人）</t>
  </si>
  <si>
    <t>安全质量管理</t>
  </si>
  <si>
    <t>总编制10人，第五批合格1人，用于牵头中心安全质量工作，本次招聘4人，为各车间招聘1人。</t>
  </si>
  <si>
    <t>总规编7人，安技室3人车间4人，目前到岗2人，均在车间，招聘3人，用于科室与车间自动化技术管理工作。</t>
  </si>
  <si>
    <t>总编制2人，目前暂无，招聘1人，牵头中心物资工作。</t>
  </si>
  <si>
    <t>总编制7人，目前暂无，招聘1人，牵头中心培训工作。</t>
  </si>
  <si>
    <t>总编制5人，目前到岗4人，均在车间，招聘1人，牵头安技室轨道技术管理工作。</t>
  </si>
  <si>
    <t>总编制4人，目前到岗3人，均在车间，招聘1人，牵头安技室通信技术管理工作。</t>
  </si>
  <si>
    <t>接触网技术管理</t>
  </si>
  <si>
    <t>总编制4人，目前到岗3人，接触网为行车专业，急需用人，本次招聘1人。</t>
  </si>
  <si>
    <t>3（目前1人，2人为为第五批社招招2人，合格6人，）</t>
  </si>
  <si>
    <t>总编制5人，目前到岗1人，第五批社招招聘2人，合格6人，计划招聘2人，安技室和车间各1人，做好环控技术管理工作。</t>
  </si>
  <si>
    <t>总编制2人，目前暂无，招聘1人，牵头测量技术管理工作。</t>
  </si>
  <si>
    <t>设备调度员</t>
  </si>
  <si>
    <t>2号线储备</t>
  </si>
  <si>
    <t>风水电工长</t>
  </si>
  <si>
    <t>10（目前7人，3人为为第五批社招招3人，合格8人，）</t>
  </si>
  <si>
    <t>总编制15人，1号线编制9人，2号线编制6人，目前到岗8人，第五批招聘3人，计划招聘4人，本次招聘3人，满足1号线编制，另1人为2号线参建牵头工作。</t>
  </si>
  <si>
    <t>总编制5人，1号线编制3人，2号线编制2人，目前到岗2人，本次招聘2人，满足1号线编制，另1人为2号线牵头参建工作。</t>
  </si>
  <si>
    <t>接触网工长</t>
  </si>
  <si>
    <t>总编制12人，目前到岗4人，本次招聘1人，为2号线牵头参建工作。</t>
  </si>
  <si>
    <t>总编制8人，目前到岗5人，本次招聘1人，为2号线牵头参建工作。</t>
  </si>
  <si>
    <t>总编制2人，目前到岗0人，本次招聘2人，为1号线、2号线各1人。</t>
  </si>
  <si>
    <t>轨道工长</t>
  </si>
  <si>
    <t>总编制8人，目前到岗4人，本次招聘2人，为2号线牵头参建工作。</t>
  </si>
  <si>
    <t>信号维护工长</t>
  </si>
  <si>
    <t>总编制8人，1号线编制5人，2号线编制3人，目前到岗4人，本次招聘2人，1人满足1号线编制，另1人为2号线牵头参建工作。</t>
  </si>
  <si>
    <t>通信维护工长</t>
  </si>
  <si>
    <t>总编制7人，目前到岗5人，本次招聘1人，为2号线牵头参建工作。</t>
  </si>
  <si>
    <t>办事员</t>
  </si>
</sst>
</file>

<file path=xl/styles.xml><?xml version="1.0" encoding="utf-8"?>
<styleSheet xmlns="http://schemas.openxmlformats.org/spreadsheetml/2006/main">
  <numFmts count="5">
    <numFmt numFmtId="176" formatCode="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7">
    <font>
      <sz val="11"/>
      <color theme="1"/>
      <name val="宋体"/>
      <charset val="134"/>
      <scheme val="minor"/>
    </font>
    <font>
      <sz val="15"/>
      <color theme="1"/>
      <name val="宋体"/>
      <charset val="134"/>
      <scheme val="minor"/>
    </font>
    <font>
      <sz val="15"/>
      <color theme="1"/>
      <name val="方正仿宋_GBK"/>
      <charset val="134"/>
    </font>
    <font>
      <b/>
      <sz val="15"/>
      <color theme="1"/>
      <name val="宋体"/>
      <charset val="134"/>
      <scheme val="minor"/>
    </font>
    <font>
      <sz val="24"/>
      <color theme="1"/>
      <name val="方正小标宋_GBK"/>
      <charset val="134"/>
    </font>
    <font>
      <sz val="15"/>
      <color theme="1"/>
      <name val="方正黑体_GBK"/>
      <charset val="134"/>
    </font>
    <font>
      <sz val="15"/>
      <color theme="1"/>
      <name val="Times New Roman"/>
      <charset val="134"/>
    </font>
    <font>
      <sz val="15"/>
      <name val="方正仿宋_GBK"/>
      <charset val="134"/>
    </font>
    <font>
      <b/>
      <sz val="15"/>
      <color theme="1"/>
      <name val="方正黑体_GBK"/>
      <charset val="134"/>
    </font>
    <font>
      <sz val="13"/>
      <color theme="1"/>
      <name val="方正仿宋_GBK"/>
      <charset val="134"/>
    </font>
    <font>
      <sz val="11"/>
      <name val="宋体"/>
      <charset val="134"/>
      <scheme val="minor"/>
    </font>
    <font>
      <sz val="13"/>
      <color theme="1"/>
      <name val="方正黑体_GBK"/>
      <charset val="134"/>
    </font>
    <font>
      <sz val="13"/>
      <name val="Times New Roman"/>
      <charset val="134"/>
    </font>
    <font>
      <sz val="13"/>
      <name val="方正仿宋_GBK"/>
      <charset val="134"/>
    </font>
    <font>
      <sz val="13"/>
      <name val="方正黑体_GBK"/>
      <charset val="134"/>
    </font>
    <font>
      <b/>
      <sz val="13"/>
      <name val="方正楷体_GB2312"/>
      <charset val="134"/>
    </font>
    <font>
      <b/>
      <sz val="11"/>
      <color rgb="FF3F3F3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1" borderId="0" applyNumberFormat="0" applyBorder="0" applyAlignment="0" applyProtection="0">
      <alignment vertical="center"/>
    </xf>
    <xf numFmtId="0" fontId="18"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10" applyNumberFormat="0" applyFont="0" applyAlignment="0" applyProtection="0">
      <alignment vertical="center"/>
    </xf>
    <xf numFmtId="0" fontId="21" fillId="7"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8" applyNumberFormat="0" applyFill="0" applyAlignment="0" applyProtection="0">
      <alignment vertical="center"/>
    </xf>
    <xf numFmtId="0" fontId="28" fillId="0" borderId="8" applyNumberFormat="0" applyFill="0" applyAlignment="0" applyProtection="0">
      <alignment vertical="center"/>
    </xf>
    <xf numFmtId="0" fontId="21" fillId="16" borderId="0" applyNumberFormat="0" applyBorder="0" applyAlignment="0" applyProtection="0">
      <alignment vertical="center"/>
    </xf>
    <xf numFmtId="0" fontId="27" fillId="0" borderId="12" applyNumberFormat="0" applyFill="0" applyAlignment="0" applyProtection="0">
      <alignment vertical="center"/>
    </xf>
    <xf numFmtId="0" fontId="21" fillId="18" borderId="0" applyNumberFormat="0" applyBorder="0" applyAlignment="0" applyProtection="0">
      <alignment vertical="center"/>
    </xf>
    <xf numFmtId="0" fontId="16" fillId="4" borderId="7" applyNumberFormat="0" applyAlignment="0" applyProtection="0">
      <alignment vertical="center"/>
    </xf>
    <xf numFmtId="0" fontId="31" fillId="4" borderId="9" applyNumberFormat="0" applyAlignment="0" applyProtection="0">
      <alignment vertical="center"/>
    </xf>
    <xf numFmtId="0" fontId="30" fillId="21" borderId="13" applyNumberFormat="0" applyAlignment="0" applyProtection="0">
      <alignment vertical="center"/>
    </xf>
    <xf numFmtId="0" fontId="22" fillId="24" borderId="0" applyNumberFormat="0" applyBorder="0" applyAlignment="0" applyProtection="0">
      <alignment vertical="center"/>
    </xf>
    <xf numFmtId="0" fontId="21" fillId="17" borderId="0" applyNumberFormat="0" applyBorder="0" applyAlignment="0" applyProtection="0">
      <alignment vertical="center"/>
    </xf>
    <xf numFmtId="0" fontId="33" fillId="0" borderId="14" applyNumberFormat="0" applyFill="0" applyAlignment="0" applyProtection="0">
      <alignment vertical="center"/>
    </xf>
    <xf numFmtId="0" fontId="29" fillId="0" borderId="11" applyNumberFormat="0" applyFill="0" applyAlignment="0" applyProtection="0">
      <alignment vertical="center"/>
    </xf>
    <xf numFmtId="0" fontId="32" fillId="25" borderId="0" applyNumberFormat="0" applyBorder="0" applyAlignment="0" applyProtection="0">
      <alignment vertical="center"/>
    </xf>
    <xf numFmtId="0" fontId="34" fillId="26" borderId="0" applyNumberFormat="0" applyBorder="0" applyAlignment="0" applyProtection="0">
      <alignment vertical="center"/>
    </xf>
    <xf numFmtId="0" fontId="22" fillId="28"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9" borderId="0" applyNumberFormat="0" applyBorder="0" applyAlignment="0" applyProtection="0">
      <alignment vertical="center"/>
    </xf>
    <xf numFmtId="0" fontId="22" fillId="14" borderId="0" applyNumberFormat="0" applyBorder="0" applyAlignment="0" applyProtection="0">
      <alignment vertical="center"/>
    </xf>
    <xf numFmtId="0" fontId="21" fillId="33" borderId="0" applyNumberFormat="0" applyBorder="0" applyAlignment="0" applyProtection="0">
      <alignment vertical="center"/>
    </xf>
    <xf numFmtId="0" fontId="21" fillId="10" borderId="0" applyNumberFormat="0" applyBorder="0" applyAlignment="0" applyProtection="0">
      <alignment vertical="center"/>
    </xf>
    <xf numFmtId="0" fontId="22" fillId="32" borderId="0" applyNumberFormat="0" applyBorder="0" applyAlignment="0" applyProtection="0">
      <alignment vertical="center"/>
    </xf>
    <xf numFmtId="0" fontId="22" fillId="34" borderId="0" applyNumberFormat="0" applyBorder="0" applyAlignment="0" applyProtection="0">
      <alignment vertical="center"/>
    </xf>
    <xf numFmtId="0" fontId="21" fillId="23" borderId="0" applyNumberFormat="0" applyBorder="0" applyAlignment="0" applyProtection="0">
      <alignment vertical="center"/>
    </xf>
    <xf numFmtId="0" fontId="22" fillId="31" borderId="0" applyNumberFormat="0" applyBorder="0" applyAlignment="0" applyProtection="0">
      <alignment vertical="center"/>
    </xf>
    <xf numFmtId="0" fontId="21" fillId="30" borderId="0" applyNumberFormat="0" applyBorder="0" applyAlignment="0" applyProtection="0">
      <alignment vertical="center"/>
    </xf>
    <xf numFmtId="0" fontId="21" fillId="9" borderId="0" applyNumberFormat="0" applyBorder="0" applyAlignment="0" applyProtection="0">
      <alignment vertical="center"/>
    </xf>
    <xf numFmtId="0" fontId="22" fillId="22" borderId="0" applyNumberFormat="0" applyBorder="0" applyAlignment="0" applyProtection="0">
      <alignment vertical="center"/>
    </xf>
    <xf numFmtId="0" fontId="21" fillId="27" borderId="0" applyNumberFormat="0" applyBorder="0" applyAlignment="0" applyProtection="0">
      <alignment vertical="center"/>
    </xf>
  </cellStyleXfs>
  <cellXfs count="55">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0"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176" fontId="2" fillId="2" borderId="1" xfId="11"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11" applyFont="1" applyFill="1" applyBorder="1" applyAlignment="1" applyProtection="1">
      <alignment horizontal="center" vertical="center" wrapText="1"/>
    </xf>
    <xf numFmtId="9" fontId="2" fillId="2" borderId="1" xfId="11"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6" fontId="2" fillId="0" borderId="1" xfId="1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distributed" vertical="center" wrapText="1"/>
    </xf>
    <xf numFmtId="0" fontId="6" fillId="2" borderId="1" xfId="0" applyNumberFormat="1" applyFont="1" applyFill="1" applyBorder="1" applyAlignment="1" applyProtection="1">
      <alignment horizontal="center" vertical="center" wrapText="1"/>
    </xf>
    <xf numFmtId="176" fontId="2" fillId="2" borderId="1" xfId="11" applyNumberFormat="1" applyFont="1" applyFill="1" applyBorder="1" applyAlignment="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2" fillId="2" borderId="4" xfId="0" applyFont="1" applyFill="1" applyBorder="1" applyAlignment="1">
      <alignment vertical="center" wrapText="1"/>
    </xf>
    <xf numFmtId="9" fontId="2" fillId="2" borderId="1" xfId="0"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76" fontId="5" fillId="2" borderId="1" xfId="11" applyNumberFormat="1" applyFont="1" applyFill="1" applyBorder="1" applyAlignment="1" applyProtection="1">
      <alignment horizontal="center" vertical="center" wrapText="1"/>
    </xf>
    <xf numFmtId="0" fontId="2" fillId="2" borderId="1" xfId="0" applyFont="1" applyFill="1" applyBorder="1" applyAlignment="1">
      <alignment horizontal="left" vertical="center" wrapText="1"/>
    </xf>
    <xf numFmtId="0" fontId="5" fillId="2" borderId="5" xfId="0" applyNumberFormat="1" applyFont="1" applyFill="1" applyBorder="1" applyAlignment="1" applyProtection="1">
      <alignment horizontal="center" vertical="center" wrapText="1"/>
    </xf>
    <xf numFmtId="0" fontId="9" fillId="2" borderId="0" xfId="0" applyFont="1" applyFill="1" applyAlignment="1">
      <alignment vertical="center"/>
    </xf>
    <xf numFmtId="0" fontId="0" fillId="0" borderId="0" xfId="0" applyFont="1" applyFill="1" applyAlignment="1">
      <alignment vertical="center"/>
    </xf>
    <xf numFmtId="0" fontId="10" fillId="2" borderId="0" xfId="0" applyFont="1" applyFill="1" applyAlignment="1">
      <alignment vertical="center"/>
    </xf>
    <xf numFmtId="0" fontId="0" fillId="2" borderId="0" xfId="0" applyFont="1" applyFill="1" applyAlignment="1">
      <alignment horizontal="center" vertical="center"/>
    </xf>
    <xf numFmtId="0" fontId="11" fillId="2" borderId="1" xfId="0" applyNumberFormat="1" applyFont="1" applyFill="1" applyBorder="1" applyAlignment="1" applyProtection="1">
      <alignment horizontal="center" vertical="center" wrapText="1"/>
    </xf>
    <xf numFmtId="0" fontId="11" fillId="2" borderId="6"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1" xfId="0" applyNumberFormat="1" applyFont="1" applyFill="1" applyBorder="1" applyAlignment="1" applyProtection="1">
      <alignment horizontal="left"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4" fillId="2" borderId="2"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2" fillId="2" borderId="4" xfId="0" applyNumberFormat="1"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abSelected="1" view="pageBreakPreview" zoomScaleNormal="90" topLeftCell="A46" workbookViewId="0">
      <selection activeCell="A50" sqref="A50:E51"/>
    </sheetView>
  </sheetViews>
  <sheetFormatPr defaultColWidth="9" defaultRowHeight="13.5" outlineLevelCol="4"/>
  <cols>
    <col min="1" max="1" width="5.75" style="1" customWidth="1"/>
    <col min="2" max="2" width="14.1333333333333" style="37" customWidth="1"/>
    <col min="3" max="3" width="19.5833333333333" style="5" customWidth="1"/>
    <col min="4" max="4" width="11.1333333333333" style="1" customWidth="1"/>
    <col min="5" max="5" width="90.6166666666667" style="1" customWidth="1"/>
    <col min="6" max="6" width="9" style="1"/>
    <col min="7" max="7" width="12.6333333333333" style="1"/>
    <col min="8" max="16384" width="9" style="1"/>
  </cols>
  <sheetData>
    <row r="1" s="1" customFormat="1" ht="75" customHeight="1" spans="1:5">
      <c r="A1" s="6" t="s">
        <v>0</v>
      </c>
      <c r="B1" s="6"/>
      <c r="C1" s="6"/>
      <c r="D1" s="6"/>
      <c r="E1" s="6"/>
    </row>
    <row r="2" s="1" customFormat="1" ht="65.1" customHeight="1" spans="1:5">
      <c r="A2" s="38" t="s">
        <v>1</v>
      </c>
      <c r="B2" s="38" t="s">
        <v>2</v>
      </c>
      <c r="C2" s="38" t="s">
        <v>3</v>
      </c>
      <c r="D2" s="39" t="s">
        <v>4</v>
      </c>
      <c r="E2" s="38" t="s">
        <v>5</v>
      </c>
    </row>
    <row r="3" s="34" customFormat="1" ht="164" customHeight="1" spans="1:5">
      <c r="A3" s="40">
        <v>1</v>
      </c>
      <c r="B3" s="41" t="s">
        <v>6</v>
      </c>
      <c r="C3" s="41" t="s">
        <v>7</v>
      </c>
      <c r="D3" s="40">
        <v>1</v>
      </c>
      <c r="E3" s="42" t="s">
        <v>8</v>
      </c>
    </row>
    <row r="4" s="34" customFormat="1" ht="132" customHeight="1" spans="1:5">
      <c r="A4" s="40">
        <v>2</v>
      </c>
      <c r="B4" s="41" t="s">
        <v>9</v>
      </c>
      <c r="C4" s="41" t="s">
        <v>10</v>
      </c>
      <c r="D4" s="40">
        <v>2</v>
      </c>
      <c r="E4" s="42" t="s">
        <v>11</v>
      </c>
    </row>
    <row r="5" s="34" customFormat="1" ht="116" customHeight="1" spans="1:5">
      <c r="A5" s="40">
        <v>3</v>
      </c>
      <c r="B5" s="41" t="s">
        <v>9</v>
      </c>
      <c r="C5" s="41" t="s">
        <v>12</v>
      </c>
      <c r="D5" s="40">
        <v>1</v>
      </c>
      <c r="E5" s="43" t="s">
        <v>13</v>
      </c>
    </row>
    <row r="6" s="1" customFormat="1" ht="125" customHeight="1" spans="1:5">
      <c r="A6" s="40">
        <v>4</v>
      </c>
      <c r="B6" s="41" t="s">
        <v>14</v>
      </c>
      <c r="C6" s="41" t="s">
        <v>15</v>
      </c>
      <c r="D6" s="40">
        <v>1</v>
      </c>
      <c r="E6" s="44" t="s">
        <v>16</v>
      </c>
    </row>
    <row r="7" s="1" customFormat="1" ht="138" customHeight="1" spans="1:5">
      <c r="A7" s="40">
        <v>5</v>
      </c>
      <c r="B7" s="41" t="s">
        <v>14</v>
      </c>
      <c r="C7" s="41" t="s">
        <v>17</v>
      </c>
      <c r="D7" s="40">
        <v>1</v>
      </c>
      <c r="E7" s="44" t="s">
        <v>18</v>
      </c>
    </row>
    <row r="8" s="1" customFormat="1" ht="191" customHeight="1" spans="1:5">
      <c r="A8" s="40">
        <v>6</v>
      </c>
      <c r="B8" s="41" t="s">
        <v>14</v>
      </c>
      <c r="C8" s="45" t="s">
        <v>19</v>
      </c>
      <c r="D8" s="40">
        <v>2</v>
      </c>
      <c r="E8" s="44" t="s">
        <v>20</v>
      </c>
    </row>
    <row r="9" s="1" customFormat="1" ht="155" customHeight="1" spans="1:5">
      <c r="A9" s="40">
        <v>7</v>
      </c>
      <c r="B9" s="41" t="s">
        <v>14</v>
      </c>
      <c r="C9" s="41" t="s">
        <v>21</v>
      </c>
      <c r="D9" s="40">
        <v>2</v>
      </c>
      <c r="E9" s="44" t="s">
        <v>22</v>
      </c>
    </row>
    <row r="10" s="1" customFormat="1" ht="135" customHeight="1" spans="1:5">
      <c r="A10" s="40">
        <v>8</v>
      </c>
      <c r="B10" s="41" t="s">
        <v>23</v>
      </c>
      <c r="C10" s="41" t="s">
        <v>24</v>
      </c>
      <c r="D10" s="40">
        <v>5</v>
      </c>
      <c r="E10" s="44" t="s">
        <v>25</v>
      </c>
    </row>
    <row r="11" s="34" customFormat="1" ht="133" customHeight="1" spans="1:5">
      <c r="A11" s="40">
        <v>9</v>
      </c>
      <c r="B11" s="41" t="s">
        <v>26</v>
      </c>
      <c r="C11" s="46" t="s">
        <v>27</v>
      </c>
      <c r="D11" s="40">
        <v>3</v>
      </c>
      <c r="E11" s="42" t="s">
        <v>28</v>
      </c>
    </row>
    <row r="12" s="34" customFormat="1" ht="165" customHeight="1" spans="1:5">
      <c r="A12" s="40">
        <v>10</v>
      </c>
      <c r="B12" s="41" t="s">
        <v>26</v>
      </c>
      <c r="C12" s="46" t="s">
        <v>29</v>
      </c>
      <c r="D12" s="40">
        <v>2</v>
      </c>
      <c r="E12" s="42" t="s">
        <v>30</v>
      </c>
    </row>
    <row r="13" s="34" customFormat="1" ht="173" customHeight="1" spans="1:5">
      <c r="A13" s="40">
        <v>11</v>
      </c>
      <c r="B13" s="41" t="s">
        <v>26</v>
      </c>
      <c r="C13" s="45" t="s">
        <v>31</v>
      </c>
      <c r="D13" s="40">
        <v>3</v>
      </c>
      <c r="E13" s="42" t="s">
        <v>32</v>
      </c>
    </row>
    <row r="14" s="34" customFormat="1" ht="125" customHeight="1" spans="1:5">
      <c r="A14" s="40">
        <v>12</v>
      </c>
      <c r="B14" s="41" t="s">
        <v>26</v>
      </c>
      <c r="C14" s="45" t="s">
        <v>33</v>
      </c>
      <c r="D14" s="40">
        <v>4</v>
      </c>
      <c r="E14" s="42" t="s">
        <v>34</v>
      </c>
    </row>
    <row r="15" s="34" customFormat="1" ht="124" customHeight="1" spans="1:5">
      <c r="A15" s="40">
        <v>13</v>
      </c>
      <c r="B15" s="45" t="s">
        <v>35</v>
      </c>
      <c r="C15" s="41" t="s">
        <v>36</v>
      </c>
      <c r="D15" s="40">
        <v>3</v>
      </c>
      <c r="E15" s="42" t="s">
        <v>37</v>
      </c>
    </row>
    <row r="16" s="34" customFormat="1" ht="117" customHeight="1" spans="1:5">
      <c r="A16" s="40">
        <v>14</v>
      </c>
      <c r="B16" s="45" t="s">
        <v>35</v>
      </c>
      <c r="C16" s="45" t="s">
        <v>38</v>
      </c>
      <c r="D16" s="40">
        <v>2</v>
      </c>
      <c r="E16" s="42" t="s">
        <v>39</v>
      </c>
    </row>
    <row r="17" s="34" customFormat="1" ht="114" customHeight="1" spans="1:5">
      <c r="A17" s="40">
        <v>15</v>
      </c>
      <c r="B17" s="45" t="s">
        <v>35</v>
      </c>
      <c r="C17" s="45" t="s">
        <v>40</v>
      </c>
      <c r="D17" s="40">
        <v>1</v>
      </c>
      <c r="E17" s="42" t="s">
        <v>41</v>
      </c>
    </row>
    <row r="18" s="34" customFormat="1" ht="175" customHeight="1" spans="1:5">
      <c r="A18" s="40">
        <v>16</v>
      </c>
      <c r="B18" s="45" t="s">
        <v>35</v>
      </c>
      <c r="C18" s="45" t="s">
        <v>42</v>
      </c>
      <c r="D18" s="40">
        <v>2</v>
      </c>
      <c r="E18" s="42" t="s">
        <v>43</v>
      </c>
    </row>
    <row r="19" s="34" customFormat="1" ht="178" customHeight="1" spans="1:5">
      <c r="A19" s="40">
        <v>17</v>
      </c>
      <c r="B19" s="45" t="s">
        <v>35</v>
      </c>
      <c r="C19" s="45" t="s">
        <v>44</v>
      </c>
      <c r="D19" s="40">
        <v>2</v>
      </c>
      <c r="E19" s="42" t="s">
        <v>45</v>
      </c>
    </row>
    <row r="20" s="34" customFormat="1" ht="146" customHeight="1" spans="1:5">
      <c r="A20" s="40">
        <v>18</v>
      </c>
      <c r="B20" s="45" t="s">
        <v>35</v>
      </c>
      <c r="C20" s="41" t="s">
        <v>46</v>
      </c>
      <c r="D20" s="40">
        <v>8</v>
      </c>
      <c r="E20" s="42" t="s">
        <v>47</v>
      </c>
    </row>
    <row r="21" s="34" customFormat="1" ht="165" customHeight="1" spans="1:5">
      <c r="A21" s="40">
        <v>19</v>
      </c>
      <c r="B21" s="45" t="s">
        <v>35</v>
      </c>
      <c r="C21" s="41" t="s">
        <v>48</v>
      </c>
      <c r="D21" s="40">
        <v>10</v>
      </c>
      <c r="E21" s="42" t="s">
        <v>49</v>
      </c>
    </row>
    <row r="22" s="34" customFormat="1" ht="165" customHeight="1" spans="1:5">
      <c r="A22" s="40">
        <v>20</v>
      </c>
      <c r="B22" s="45" t="s">
        <v>35</v>
      </c>
      <c r="C22" s="41" t="s">
        <v>50</v>
      </c>
      <c r="D22" s="40">
        <v>15</v>
      </c>
      <c r="E22" s="42" t="s">
        <v>51</v>
      </c>
    </row>
    <row r="23" s="34" customFormat="1" ht="207.9" customHeight="1" spans="1:5">
      <c r="A23" s="40">
        <v>21</v>
      </c>
      <c r="B23" s="45" t="s">
        <v>52</v>
      </c>
      <c r="C23" s="45" t="s">
        <v>53</v>
      </c>
      <c r="D23" s="40">
        <v>4</v>
      </c>
      <c r="E23" s="42" t="s">
        <v>54</v>
      </c>
    </row>
    <row r="24" s="34" customFormat="1" ht="129" customHeight="1" spans="1:5">
      <c r="A24" s="40">
        <v>22</v>
      </c>
      <c r="B24" s="45" t="s">
        <v>52</v>
      </c>
      <c r="C24" s="45" t="s">
        <v>55</v>
      </c>
      <c r="D24" s="40">
        <v>30</v>
      </c>
      <c r="E24" s="42" t="s">
        <v>56</v>
      </c>
    </row>
    <row r="25" s="34" customFormat="1" ht="133" customHeight="1" spans="1:5">
      <c r="A25" s="40">
        <v>23</v>
      </c>
      <c r="B25" s="41" t="s">
        <v>52</v>
      </c>
      <c r="C25" s="46" t="s">
        <v>57</v>
      </c>
      <c r="D25" s="40">
        <v>2</v>
      </c>
      <c r="E25" s="42" t="s">
        <v>58</v>
      </c>
    </row>
    <row r="26" s="34" customFormat="1" ht="146" customHeight="1" spans="1:5">
      <c r="A26" s="40">
        <v>24</v>
      </c>
      <c r="B26" s="41" t="s">
        <v>52</v>
      </c>
      <c r="C26" s="46" t="s">
        <v>59</v>
      </c>
      <c r="D26" s="40">
        <v>2</v>
      </c>
      <c r="E26" s="42" t="s">
        <v>60</v>
      </c>
    </row>
    <row r="27" s="35" customFormat="1" ht="123" customHeight="1" spans="1:5">
      <c r="A27" s="47">
        <v>25</v>
      </c>
      <c r="B27" s="48" t="s">
        <v>61</v>
      </c>
      <c r="C27" s="48" t="s">
        <v>62</v>
      </c>
      <c r="D27" s="47">
        <v>1</v>
      </c>
      <c r="E27" s="49" t="s">
        <v>63</v>
      </c>
    </row>
    <row r="28" s="1" customFormat="1" ht="123" customHeight="1" spans="1:5">
      <c r="A28" s="40">
        <v>26</v>
      </c>
      <c r="B28" s="46" t="s">
        <v>61</v>
      </c>
      <c r="C28" s="46" t="s">
        <v>64</v>
      </c>
      <c r="D28" s="40">
        <v>1</v>
      </c>
      <c r="E28" s="42" t="s">
        <v>65</v>
      </c>
    </row>
    <row r="29" s="1" customFormat="1" ht="123" customHeight="1" spans="1:5">
      <c r="A29" s="40">
        <v>27</v>
      </c>
      <c r="B29" s="46" t="s">
        <v>61</v>
      </c>
      <c r="C29" s="46" t="s">
        <v>66</v>
      </c>
      <c r="D29" s="40">
        <v>1</v>
      </c>
      <c r="E29" s="42" t="s">
        <v>67</v>
      </c>
    </row>
    <row r="30" s="1" customFormat="1" ht="130" customHeight="1" spans="1:5">
      <c r="A30" s="40">
        <v>28</v>
      </c>
      <c r="B30" s="45" t="s">
        <v>61</v>
      </c>
      <c r="C30" s="45" t="s">
        <v>68</v>
      </c>
      <c r="D30" s="40">
        <v>1</v>
      </c>
      <c r="E30" s="42" t="s">
        <v>69</v>
      </c>
    </row>
    <row r="31" s="1" customFormat="1" ht="148" customHeight="1" spans="1:5">
      <c r="A31" s="40">
        <v>29</v>
      </c>
      <c r="B31" s="45" t="s">
        <v>61</v>
      </c>
      <c r="C31" s="45" t="s">
        <v>70</v>
      </c>
      <c r="D31" s="40">
        <v>1</v>
      </c>
      <c r="E31" s="42" t="s">
        <v>71</v>
      </c>
    </row>
    <row r="32" s="1" customFormat="1" ht="148" customHeight="1" spans="1:5">
      <c r="A32" s="40">
        <v>30</v>
      </c>
      <c r="B32" s="45" t="s">
        <v>61</v>
      </c>
      <c r="C32" s="45" t="s">
        <v>72</v>
      </c>
      <c r="D32" s="40">
        <v>1</v>
      </c>
      <c r="E32" s="42" t="s">
        <v>73</v>
      </c>
    </row>
    <row r="33" s="1" customFormat="1" ht="149" customHeight="1" spans="1:5">
      <c r="A33" s="40">
        <v>31</v>
      </c>
      <c r="B33" s="45" t="s">
        <v>61</v>
      </c>
      <c r="C33" s="45" t="s">
        <v>74</v>
      </c>
      <c r="D33" s="40">
        <v>2</v>
      </c>
      <c r="E33" s="42" t="s">
        <v>75</v>
      </c>
    </row>
    <row r="34" s="1" customFormat="1" ht="149" customHeight="1" spans="1:5">
      <c r="A34" s="40">
        <v>32</v>
      </c>
      <c r="B34" s="45" t="s">
        <v>61</v>
      </c>
      <c r="C34" s="45" t="s">
        <v>76</v>
      </c>
      <c r="D34" s="40">
        <v>2</v>
      </c>
      <c r="E34" s="42" t="s">
        <v>77</v>
      </c>
    </row>
    <row r="35" s="1" customFormat="1" ht="149" customHeight="1" spans="1:5">
      <c r="A35" s="40">
        <v>33</v>
      </c>
      <c r="B35" s="45" t="s">
        <v>61</v>
      </c>
      <c r="C35" s="45" t="s">
        <v>78</v>
      </c>
      <c r="D35" s="40">
        <v>1</v>
      </c>
      <c r="E35" s="42" t="s">
        <v>79</v>
      </c>
    </row>
    <row r="36" s="1" customFormat="1" ht="150" customHeight="1" spans="1:5">
      <c r="A36" s="40">
        <v>34</v>
      </c>
      <c r="B36" s="45" t="s">
        <v>61</v>
      </c>
      <c r="C36" s="45" t="s">
        <v>80</v>
      </c>
      <c r="D36" s="40">
        <v>2</v>
      </c>
      <c r="E36" s="42" t="s">
        <v>81</v>
      </c>
    </row>
    <row r="37" s="1" customFormat="1" ht="150" customHeight="1" spans="1:5">
      <c r="A37" s="40">
        <v>35</v>
      </c>
      <c r="B37" s="45" t="s">
        <v>61</v>
      </c>
      <c r="C37" s="45" t="s">
        <v>82</v>
      </c>
      <c r="D37" s="40">
        <v>2</v>
      </c>
      <c r="E37" s="42" t="s">
        <v>83</v>
      </c>
    </row>
    <row r="38" s="1" customFormat="1" ht="150" customHeight="1" spans="1:5">
      <c r="A38" s="40">
        <v>36</v>
      </c>
      <c r="B38" s="45" t="s">
        <v>61</v>
      </c>
      <c r="C38" s="45" t="s">
        <v>84</v>
      </c>
      <c r="D38" s="40">
        <v>1</v>
      </c>
      <c r="E38" s="42" t="s">
        <v>71</v>
      </c>
    </row>
    <row r="39" s="1" customFormat="1" ht="150" customHeight="1" spans="1:5">
      <c r="A39" s="40">
        <v>37</v>
      </c>
      <c r="B39" s="45" t="s">
        <v>61</v>
      </c>
      <c r="C39" s="45" t="s">
        <v>85</v>
      </c>
      <c r="D39" s="40">
        <v>1</v>
      </c>
      <c r="E39" s="42" t="s">
        <v>86</v>
      </c>
    </row>
    <row r="40" s="1" customFormat="1" ht="108" customHeight="1" spans="1:5">
      <c r="A40" s="40">
        <v>38</v>
      </c>
      <c r="B40" s="45" t="s">
        <v>61</v>
      </c>
      <c r="C40" s="45" t="s">
        <v>87</v>
      </c>
      <c r="D40" s="40">
        <v>4</v>
      </c>
      <c r="E40" s="42" t="s">
        <v>88</v>
      </c>
    </row>
    <row r="41" s="1" customFormat="1" ht="136" customHeight="1" spans="1:5">
      <c r="A41" s="40">
        <v>39</v>
      </c>
      <c r="B41" s="45" t="s">
        <v>61</v>
      </c>
      <c r="C41" s="45" t="s">
        <v>89</v>
      </c>
      <c r="D41" s="40">
        <v>2</v>
      </c>
      <c r="E41" s="42" t="s">
        <v>90</v>
      </c>
    </row>
    <row r="42" s="1" customFormat="1" ht="129" customHeight="1" spans="1:5">
      <c r="A42" s="40">
        <v>40</v>
      </c>
      <c r="B42" s="45" t="s">
        <v>61</v>
      </c>
      <c r="C42" s="45" t="s">
        <v>91</v>
      </c>
      <c r="D42" s="40">
        <v>2</v>
      </c>
      <c r="E42" s="42" t="s">
        <v>92</v>
      </c>
    </row>
    <row r="43" s="1" customFormat="1" ht="130" customHeight="1" spans="1:5">
      <c r="A43" s="40">
        <v>41</v>
      </c>
      <c r="B43" s="45" t="s">
        <v>61</v>
      </c>
      <c r="C43" s="45" t="s">
        <v>93</v>
      </c>
      <c r="D43" s="40">
        <v>1</v>
      </c>
      <c r="E43" s="42" t="s">
        <v>94</v>
      </c>
    </row>
    <row r="44" s="1" customFormat="1" ht="131" customHeight="1" spans="1:5">
      <c r="A44" s="40">
        <v>42</v>
      </c>
      <c r="B44" s="45" t="s">
        <v>61</v>
      </c>
      <c r="C44" s="45" t="s">
        <v>95</v>
      </c>
      <c r="D44" s="40">
        <v>2</v>
      </c>
      <c r="E44" s="42" t="s">
        <v>96</v>
      </c>
    </row>
    <row r="45" s="1" customFormat="1" ht="132" customHeight="1" spans="1:5">
      <c r="A45" s="40">
        <v>43</v>
      </c>
      <c r="B45" s="45" t="s">
        <v>61</v>
      </c>
      <c r="C45" s="45" t="s">
        <v>97</v>
      </c>
      <c r="D45" s="40">
        <v>5</v>
      </c>
      <c r="E45" s="42" t="s">
        <v>98</v>
      </c>
    </row>
    <row r="46" s="1" customFormat="1" ht="169" customHeight="1" spans="1:5">
      <c r="A46" s="40">
        <v>44</v>
      </c>
      <c r="B46" s="45" t="s">
        <v>61</v>
      </c>
      <c r="C46" s="45" t="s">
        <v>99</v>
      </c>
      <c r="D46" s="40">
        <v>2</v>
      </c>
      <c r="E46" s="42" t="s">
        <v>100</v>
      </c>
    </row>
    <row r="47" s="1" customFormat="1" ht="179" customHeight="1" spans="1:5">
      <c r="A47" s="40">
        <v>45</v>
      </c>
      <c r="B47" s="45" t="s">
        <v>101</v>
      </c>
      <c r="C47" s="45" t="s">
        <v>102</v>
      </c>
      <c r="D47" s="40">
        <v>3</v>
      </c>
      <c r="E47" s="42" t="s">
        <v>103</v>
      </c>
    </row>
    <row r="48" s="1" customFormat="1" ht="152" customHeight="1" spans="1:5">
      <c r="A48" s="40">
        <v>46</v>
      </c>
      <c r="B48" s="45" t="s">
        <v>101</v>
      </c>
      <c r="C48" s="45" t="s">
        <v>104</v>
      </c>
      <c r="D48" s="40">
        <v>3</v>
      </c>
      <c r="E48" s="42" t="s">
        <v>105</v>
      </c>
    </row>
    <row r="49" s="36" customFormat="1" ht="35" customHeight="1" spans="1:5">
      <c r="A49" s="50" t="s">
        <v>106</v>
      </c>
      <c r="B49" s="51"/>
      <c r="C49" s="51"/>
      <c r="D49" s="40">
        <f>SUM(D3:D48)</f>
        <v>149</v>
      </c>
      <c r="E49" s="52"/>
    </row>
    <row r="50" s="36" customFormat="1" ht="60" customHeight="1" spans="1:5">
      <c r="A50" s="53" t="s">
        <v>107</v>
      </c>
      <c r="B50" s="54"/>
      <c r="C50" s="53"/>
      <c r="D50" s="53"/>
      <c r="E50" s="53"/>
    </row>
    <row r="51" s="36" customFormat="1" spans="1:5">
      <c r="A51" s="53"/>
      <c r="B51" s="54"/>
      <c r="C51" s="53"/>
      <c r="D51" s="53"/>
      <c r="E51" s="53"/>
    </row>
  </sheetData>
  <mergeCells count="3">
    <mergeCell ref="A1:E1"/>
    <mergeCell ref="A49:C49"/>
    <mergeCell ref="A50:E51"/>
  </mergeCells>
  <printOptions horizontalCentered="1"/>
  <pageMargins left="0.196527777777778" right="0.196527777777778" top="0.196527777777778" bottom="0.196527777777778" header="0.5" footer="0.5"/>
  <pageSetup paperSize="9" scale="6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view="pageBreakPreview" zoomScale="80" zoomScaleNormal="80" topLeftCell="A3" workbookViewId="0">
      <selection activeCell="O12" sqref="O12"/>
    </sheetView>
  </sheetViews>
  <sheetFormatPr defaultColWidth="9" defaultRowHeight="13.5"/>
  <cols>
    <col min="1" max="1" width="5.75" style="1" customWidth="1"/>
    <col min="2" max="2" width="14.1333333333333" style="1" customWidth="1"/>
    <col min="3" max="3" width="29.5333333333333" style="5" customWidth="1"/>
    <col min="4" max="4" width="14.8833333333333" style="5" customWidth="1"/>
    <col min="5" max="5" width="10.1333333333333" style="5" customWidth="1"/>
    <col min="6" max="6" width="13.4333333333333" style="5" customWidth="1"/>
    <col min="7" max="7" width="11.3833333333333" style="5" customWidth="1"/>
    <col min="8" max="8" width="14.75" style="5" customWidth="1"/>
    <col min="9" max="9" width="20.6333333333333" style="1" customWidth="1"/>
    <col min="10" max="11" width="20.25" style="1" customWidth="1"/>
    <col min="12" max="12" width="10.5" style="1" customWidth="1"/>
    <col min="13" max="13" width="27.1916666666667" style="1" customWidth="1"/>
    <col min="14" max="14" width="9" style="1"/>
    <col min="15" max="15" width="12.6333333333333" style="1"/>
    <col min="16" max="16384" width="9" style="1"/>
  </cols>
  <sheetData>
    <row r="1" s="1" customFormat="1" ht="75" customHeight="1" spans="1:13">
      <c r="A1" s="6" t="s">
        <v>108</v>
      </c>
      <c r="B1" s="6"/>
      <c r="C1" s="6"/>
      <c r="D1" s="6"/>
      <c r="E1" s="6"/>
      <c r="F1" s="6"/>
      <c r="G1" s="6"/>
      <c r="H1" s="6"/>
      <c r="I1" s="6"/>
      <c r="J1" s="6"/>
      <c r="K1" s="6"/>
      <c r="L1" s="6"/>
      <c r="M1" s="6"/>
    </row>
    <row r="2" s="2" customFormat="1" ht="57" customHeight="1" spans="1:13">
      <c r="A2" s="7" t="s">
        <v>1</v>
      </c>
      <c r="B2" s="7" t="s">
        <v>2</v>
      </c>
      <c r="C2" s="7" t="s">
        <v>3</v>
      </c>
      <c r="D2" s="7" t="s">
        <v>109</v>
      </c>
      <c r="E2" s="7" t="s">
        <v>110</v>
      </c>
      <c r="F2" s="7" t="s">
        <v>111</v>
      </c>
      <c r="G2" s="7" t="s">
        <v>112</v>
      </c>
      <c r="H2" s="8" t="s">
        <v>113</v>
      </c>
      <c r="I2" s="7" t="s">
        <v>114</v>
      </c>
      <c r="J2" s="7" t="s">
        <v>115</v>
      </c>
      <c r="K2" s="7" t="s">
        <v>116</v>
      </c>
      <c r="L2" s="7" t="s">
        <v>117</v>
      </c>
      <c r="M2" s="7" t="s">
        <v>118</v>
      </c>
    </row>
    <row r="3" s="2" customFormat="1" ht="120" customHeight="1" spans="1:13">
      <c r="A3" s="9">
        <v>1</v>
      </c>
      <c r="B3" s="9" t="s">
        <v>119</v>
      </c>
      <c r="C3" s="9" t="s">
        <v>120</v>
      </c>
      <c r="D3" s="9" t="s">
        <v>121</v>
      </c>
      <c r="E3" s="10">
        <v>2</v>
      </c>
      <c r="F3" s="10">
        <v>1</v>
      </c>
      <c r="G3" s="11">
        <f t="shared" ref="G3:G12" si="0">F3/E3</f>
        <v>0.5</v>
      </c>
      <c r="H3" s="12">
        <f t="shared" ref="H3:H34" si="1">I3+J3</f>
        <v>1</v>
      </c>
      <c r="I3" s="9">
        <v>1</v>
      </c>
      <c r="J3" s="10">
        <v>0</v>
      </c>
      <c r="K3" s="11">
        <f t="shared" ref="K3:K12" si="2">(H3+F3)/E3</f>
        <v>1</v>
      </c>
      <c r="L3" s="10">
        <f t="shared" ref="L3:L6" si="3">E3-F3-H3</f>
        <v>0</v>
      </c>
      <c r="M3" s="28"/>
    </row>
    <row r="4" s="2" customFormat="1" ht="120" customHeight="1" spans="1:13">
      <c r="A4" s="9">
        <v>2</v>
      </c>
      <c r="B4" s="9" t="s">
        <v>119</v>
      </c>
      <c r="C4" s="9" t="s">
        <v>122</v>
      </c>
      <c r="D4" s="9" t="s">
        <v>121</v>
      </c>
      <c r="E4" s="10">
        <v>1</v>
      </c>
      <c r="F4" s="10">
        <v>0</v>
      </c>
      <c r="G4" s="11">
        <f t="shared" si="0"/>
        <v>0</v>
      </c>
      <c r="H4" s="12">
        <f t="shared" si="1"/>
        <v>1</v>
      </c>
      <c r="I4" s="9">
        <v>1</v>
      </c>
      <c r="J4" s="10">
        <v>0</v>
      </c>
      <c r="K4" s="11">
        <f t="shared" si="2"/>
        <v>1</v>
      </c>
      <c r="L4" s="10">
        <f t="shared" si="3"/>
        <v>0</v>
      </c>
      <c r="M4" s="28"/>
    </row>
    <row r="5" s="2" customFormat="1" ht="120" customHeight="1" spans="1:13">
      <c r="A5" s="9">
        <v>3</v>
      </c>
      <c r="B5" s="9" t="s">
        <v>123</v>
      </c>
      <c r="C5" s="13" t="s">
        <v>124</v>
      </c>
      <c r="D5" s="9" t="s">
        <v>121</v>
      </c>
      <c r="E5" s="10">
        <v>2</v>
      </c>
      <c r="F5" s="10">
        <v>0</v>
      </c>
      <c r="G5" s="14">
        <f t="shared" si="0"/>
        <v>0</v>
      </c>
      <c r="H5" s="12">
        <f t="shared" si="1"/>
        <v>1</v>
      </c>
      <c r="I5" s="9">
        <v>1</v>
      </c>
      <c r="J5" s="10">
        <v>0</v>
      </c>
      <c r="K5" s="29">
        <v>0.5</v>
      </c>
      <c r="L5" s="10">
        <v>1</v>
      </c>
      <c r="M5" s="30"/>
    </row>
    <row r="6" s="3" customFormat="1" ht="125" customHeight="1" spans="1:13">
      <c r="A6" s="9">
        <v>4</v>
      </c>
      <c r="B6" s="9" t="s">
        <v>9</v>
      </c>
      <c r="C6" s="9" t="s">
        <v>125</v>
      </c>
      <c r="D6" s="9" t="s">
        <v>126</v>
      </c>
      <c r="E6" s="10">
        <v>1</v>
      </c>
      <c r="F6" s="10">
        <v>0</v>
      </c>
      <c r="G6" s="10">
        <f t="shared" si="0"/>
        <v>0</v>
      </c>
      <c r="H6" s="12">
        <f t="shared" si="1"/>
        <v>1</v>
      </c>
      <c r="I6" s="9">
        <v>1</v>
      </c>
      <c r="J6" s="10">
        <v>0</v>
      </c>
      <c r="K6" s="29">
        <f t="shared" si="2"/>
        <v>1</v>
      </c>
      <c r="L6" s="10">
        <f t="shared" si="3"/>
        <v>0</v>
      </c>
      <c r="M6" s="30"/>
    </row>
    <row r="7" s="3" customFormat="1" ht="104" customHeight="1" spans="1:13">
      <c r="A7" s="9">
        <v>5</v>
      </c>
      <c r="B7" s="9" t="s">
        <v>9</v>
      </c>
      <c r="C7" s="9" t="s">
        <v>127</v>
      </c>
      <c r="D7" s="9" t="s">
        <v>126</v>
      </c>
      <c r="E7" s="10">
        <v>1</v>
      </c>
      <c r="F7" s="10">
        <v>0</v>
      </c>
      <c r="G7" s="11">
        <f t="shared" si="0"/>
        <v>0</v>
      </c>
      <c r="H7" s="12">
        <f t="shared" si="1"/>
        <v>1</v>
      </c>
      <c r="I7" s="9">
        <v>1</v>
      </c>
      <c r="J7" s="10">
        <v>0</v>
      </c>
      <c r="K7" s="11">
        <f t="shared" si="2"/>
        <v>1</v>
      </c>
      <c r="L7" s="10">
        <v>0</v>
      </c>
      <c r="M7" s="30"/>
    </row>
    <row r="8" s="3" customFormat="1" ht="125" customHeight="1" spans="1:13">
      <c r="A8" s="9">
        <v>6</v>
      </c>
      <c r="B8" s="9" t="s">
        <v>9</v>
      </c>
      <c r="C8" s="9" t="s">
        <v>128</v>
      </c>
      <c r="D8" s="9" t="s">
        <v>129</v>
      </c>
      <c r="E8" s="10">
        <v>2</v>
      </c>
      <c r="F8" s="10">
        <v>1</v>
      </c>
      <c r="G8" s="11">
        <f t="shared" si="0"/>
        <v>0.5</v>
      </c>
      <c r="H8" s="12">
        <f t="shared" si="1"/>
        <v>1</v>
      </c>
      <c r="I8" s="10">
        <v>1</v>
      </c>
      <c r="J8" s="10">
        <v>0</v>
      </c>
      <c r="K8" s="11">
        <f t="shared" si="2"/>
        <v>1</v>
      </c>
      <c r="L8" s="10">
        <v>0</v>
      </c>
      <c r="M8" s="30"/>
    </row>
    <row r="9" s="3" customFormat="1" ht="239" customHeight="1" spans="1:13">
      <c r="A9" s="9">
        <v>7</v>
      </c>
      <c r="B9" s="9" t="s">
        <v>9</v>
      </c>
      <c r="C9" s="9" t="s">
        <v>10</v>
      </c>
      <c r="D9" s="9" t="s">
        <v>129</v>
      </c>
      <c r="E9" s="10">
        <v>5</v>
      </c>
      <c r="F9" s="10">
        <v>2</v>
      </c>
      <c r="G9" s="11">
        <f t="shared" si="0"/>
        <v>0.4</v>
      </c>
      <c r="H9" s="12">
        <f t="shared" si="1"/>
        <v>2</v>
      </c>
      <c r="I9" s="10">
        <v>2</v>
      </c>
      <c r="J9" s="10">
        <v>0</v>
      </c>
      <c r="K9" s="11">
        <f t="shared" si="2"/>
        <v>0.8</v>
      </c>
      <c r="L9" s="10">
        <v>0</v>
      </c>
      <c r="M9" s="30"/>
    </row>
    <row r="10" s="3" customFormat="1" ht="125" customHeight="1" spans="1:13">
      <c r="A10" s="9">
        <v>8</v>
      </c>
      <c r="B10" s="9" t="s">
        <v>9</v>
      </c>
      <c r="C10" s="9" t="s">
        <v>12</v>
      </c>
      <c r="D10" s="9" t="s">
        <v>129</v>
      </c>
      <c r="E10" s="10">
        <v>1</v>
      </c>
      <c r="F10" s="10">
        <v>0</v>
      </c>
      <c r="G10" s="11">
        <f t="shared" si="0"/>
        <v>0</v>
      </c>
      <c r="H10" s="12">
        <f t="shared" si="1"/>
        <v>1</v>
      </c>
      <c r="I10" s="10">
        <v>1</v>
      </c>
      <c r="J10" s="10">
        <v>0</v>
      </c>
      <c r="K10" s="11">
        <f t="shared" si="2"/>
        <v>1</v>
      </c>
      <c r="L10" s="10">
        <v>0</v>
      </c>
      <c r="M10" s="30"/>
    </row>
    <row r="11" s="2" customFormat="1" ht="120" customHeight="1" spans="1:13">
      <c r="A11" s="9">
        <v>9</v>
      </c>
      <c r="B11" s="9" t="s">
        <v>14</v>
      </c>
      <c r="C11" s="9" t="s">
        <v>130</v>
      </c>
      <c r="D11" s="9" t="s">
        <v>129</v>
      </c>
      <c r="E11" s="10">
        <v>2</v>
      </c>
      <c r="F11" s="10">
        <v>0</v>
      </c>
      <c r="G11" s="14">
        <f t="shared" si="0"/>
        <v>0</v>
      </c>
      <c r="H11" s="12">
        <f t="shared" si="1"/>
        <v>1</v>
      </c>
      <c r="I11" s="9">
        <v>1</v>
      </c>
      <c r="J11" s="10">
        <v>0</v>
      </c>
      <c r="K11" s="11">
        <f t="shared" si="2"/>
        <v>0.5</v>
      </c>
      <c r="L11" s="10">
        <f t="shared" ref="L11:L22" si="4">E11-F11-H11</f>
        <v>1</v>
      </c>
      <c r="M11" s="30" t="s">
        <v>131</v>
      </c>
    </row>
    <row r="12" s="2" customFormat="1" ht="120" customHeight="1" spans="1:13">
      <c r="A12" s="9">
        <v>10</v>
      </c>
      <c r="B12" s="9" t="s">
        <v>14</v>
      </c>
      <c r="C12" s="9" t="s">
        <v>132</v>
      </c>
      <c r="D12" s="9" t="s">
        <v>129</v>
      </c>
      <c r="E12" s="10">
        <v>2</v>
      </c>
      <c r="F12" s="10">
        <v>0</v>
      </c>
      <c r="G12" s="14">
        <f t="shared" si="0"/>
        <v>0</v>
      </c>
      <c r="H12" s="12">
        <f t="shared" si="1"/>
        <v>1</v>
      </c>
      <c r="I12" s="9">
        <v>1</v>
      </c>
      <c r="J12" s="10">
        <v>0</v>
      </c>
      <c r="K12" s="11">
        <f t="shared" si="2"/>
        <v>0.5</v>
      </c>
      <c r="L12" s="10">
        <f t="shared" si="4"/>
        <v>1</v>
      </c>
      <c r="M12" s="30" t="s">
        <v>133</v>
      </c>
    </row>
    <row r="13" s="2" customFormat="1" ht="120" customHeight="1" spans="1:13">
      <c r="A13" s="9">
        <v>11</v>
      </c>
      <c r="B13" s="9" t="s">
        <v>14</v>
      </c>
      <c r="C13" s="9" t="s">
        <v>134</v>
      </c>
      <c r="D13" s="9" t="s">
        <v>129</v>
      </c>
      <c r="E13" s="10">
        <v>2</v>
      </c>
      <c r="F13" s="10" t="s">
        <v>135</v>
      </c>
      <c r="G13" s="15">
        <v>0.5</v>
      </c>
      <c r="H13" s="12">
        <f t="shared" si="1"/>
        <v>1</v>
      </c>
      <c r="I13" s="9">
        <v>1</v>
      </c>
      <c r="J13" s="10">
        <v>0</v>
      </c>
      <c r="K13" s="11">
        <v>1</v>
      </c>
      <c r="L13" s="10">
        <v>0</v>
      </c>
      <c r="M13" s="30" t="s">
        <v>136</v>
      </c>
    </row>
    <row r="14" s="2" customFormat="1" ht="120" customHeight="1" spans="1:13">
      <c r="A14" s="9">
        <v>12</v>
      </c>
      <c r="B14" s="9" t="s">
        <v>14</v>
      </c>
      <c r="C14" s="9" t="s">
        <v>15</v>
      </c>
      <c r="D14" s="9" t="s">
        <v>121</v>
      </c>
      <c r="E14" s="10">
        <v>2</v>
      </c>
      <c r="F14" s="10">
        <v>0</v>
      </c>
      <c r="G14" s="14">
        <f t="shared" ref="G14:G29" si="5">F14/E14</f>
        <v>0</v>
      </c>
      <c r="H14" s="12">
        <f t="shared" si="1"/>
        <v>1</v>
      </c>
      <c r="I14" s="9">
        <v>1</v>
      </c>
      <c r="J14" s="10">
        <v>0</v>
      </c>
      <c r="K14" s="11">
        <f t="shared" ref="K14:K29" si="6">(H14+F14)/E14</f>
        <v>0.5</v>
      </c>
      <c r="L14" s="10">
        <f t="shared" si="4"/>
        <v>1</v>
      </c>
      <c r="M14" s="30" t="s">
        <v>137</v>
      </c>
    </row>
    <row r="15" s="2" customFormat="1" ht="120" customHeight="1" spans="1:13">
      <c r="A15" s="9">
        <v>13</v>
      </c>
      <c r="B15" s="9" t="s">
        <v>14</v>
      </c>
      <c r="C15" s="9" t="s">
        <v>21</v>
      </c>
      <c r="D15" s="9" t="s">
        <v>138</v>
      </c>
      <c r="E15" s="10">
        <v>21</v>
      </c>
      <c r="F15" s="10">
        <v>0</v>
      </c>
      <c r="G15" s="14">
        <f t="shared" si="5"/>
        <v>0</v>
      </c>
      <c r="H15" s="12">
        <f t="shared" si="1"/>
        <v>6</v>
      </c>
      <c r="I15" s="9">
        <v>4</v>
      </c>
      <c r="J15" s="10">
        <v>2</v>
      </c>
      <c r="K15" s="11">
        <f t="shared" si="6"/>
        <v>0.285714285714286</v>
      </c>
      <c r="L15" s="10">
        <f t="shared" si="4"/>
        <v>15</v>
      </c>
      <c r="M15" s="30" t="s">
        <v>139</v>
      </c>
    </row>
    <row r="16" s="2" customFormat="1" ht="120" customHeight="1" spans="1:13">
      <c r="A16" s="9">
        <v>14</v>
      </c>
      <c r="B16" s="9" t="s">
        <v>23</v>
      </c>
      <c r="C16" s="9" t="s">
        <v>140</v>
      </c>
      <c r="D16" s="9" t="s">
        <v>129</v>
      </c>
      <c r="E16" s="10">
        <v>1</v>
      </c>
      <c r="F16" s="10">
        <v>0</v>
      </c>
      <c r="G16" s="14">
        <f t="shared" si="5"/>
        <v>0</v>
      </c>
      <c r="H16" s="12">
        <f t="shared" si="1"/>
        <v>1</v>
      </c>
      <c r="I16" s="9">
        <v>1</v>
      </c>
      <c r="J16" s="10">
        <v>0</v>
      </c>
      <c r="K16" s="11">
        <f t="shared" si="6"/>
        <v>1</v>
      </c>
      <c r="L16" s="10">
        <f t="shared" si="4"/>
        <v>0</v>
      </c>
      <c r="M16" s="30" t="s">
        <v>141</v>
      </c>
    </row>
    <row r="17" s="2" customFormat="1" ht="120" customHeight="1" spans="1:13">
      <c r="A17" s="9">
        <v>15</v>
      </c>
      <c r="B17" s="9" t="s">
        <v>23</v>
      </c>
      <c r="C17" s="9" t="s">
        <v>24</v>
      </c>
      <c r="D17" s="9" t="s">
        <v>138</v>
      </c>
      <c r="E17" s="10">
        <v>7</v>
      </c>
      <c r="F17" s="10">
        <v>0</v>
      </c>
      <c r="G17" s="14">
        <f t="shared" si="5"/>
        <v>0</v>
      </c>
      <c r="H17" s="12">
        <f t="shared" si="1"/>
        <v>4</v>
      </c>
      <c r="I17" s="9">
        <v>4</v>
      </c>
      <c r="J17" s="10">
        <v>0</v>
      </c>
      <c r="K17" s="11">
        <f t="shared" si="6"/>
        <v>0.571428571428571</v>
      </c>
      <c r="L17" s="10">
        <f t="shared" si="4"/>
        <v>3</v>
      </c>
      <c r="M17" s="13" t="s">
        <v>142</v>
      </c>
    </row>
    <row r="18" s="3" customFormat="1" ht="213" customHeight="1" spans="1:13">
      <c r="A18" s="9">
        <v>16</v>
      </c>
      <c r="B18" s="9" t="s">
        <v>26</v>
      </c>
      <c r="C18" s="13" t="s">
        <v>27</v>
      </c>
      <c r="D18" s="9" t="s">
        <v>129</v>
      </c>
      <c r="E18" s="16">
        <v>8</v>
      </c>
      <c r="F18" s="17">
        <v>2</v>
      </c>
      <c r="G18" s="18">
        <f t="shared" si="5"/>
        <v>0.25</v>
      </c>
      <c r="H18" s="12">
        <f t="shared" si="1"/>
        <v>1</v>
      </c>
      <c r="I18" s="9">
        <v>1</v>
      </c>
      <c r="J18" s="10">
        <v>0</v>
      </c>
      <c r="K18" s="11">
        <f t="shared" si="6"/>
        <v>0.375</v>
      </c>
      <c r="L18" s="10">
        <f t="shared" si="4"/>
        <v>5</v>
      </c>
      <c r="M18" s="30" t="s">
        <v>143</v>
      </c>
    </row>
    <row r="19" s="3" customFormat="1" ht="107" customHeight="1" spans="1:13">
      <c r="A19" s="9">
        <v>17</v>
      </c>
      <c r="B19" s="9" t="s">
        <v>26</v>
      </c>
      <c r="C19" s="13" t="s">
        <v>29</v>
      </c>
      <c r="D19" s="19" t="s">
        <v>129</v>
      </c>
      <c r="E19" s="20">
        <v>4</v>
      </c>
      <c r="F19" s="20">
        <v>0</v>
      </c>
      <c r="G19" s="18">
        <f t="shared" si="5"/>
        <v>0</v>
      </c>
      <c r="H19" s="12">
        <f t="shared" si="1"/>
        <v>1</v>
      </c>
      <c r="I19" s="9">
        <v>1</v>
      </c>
      <c r="J19" s="10">
        <v>0</v>
      </c>
      <c r="K19" s="11">
        <f t="shared" si="6"/>
        <v>0.25</v>
      </c>
      <c r="L19" s="10">
        <f t="shared" si="4"/>
        <v>3</v>
      </c>
      <c r="M19" s="30"/>
    </row>
    <row r="20" s="3" customFormat="1" ht="134" customHeight="1" spans="1:13">
      <c r="A20" s="9">
        <v>18</v>
      </c>
      <c r="B20" s="9" t="s">
        <v>26</v>
      </c>
      <c r="C20" s="13" t="s">
        <v>36</v>
      </c>
      <c r="D20" s="19" t="s">
        <v>129</v>
      </c>
      <c r="E20" s="20">
        <v>4</v>
      </c>
      <c r="F20" s="10">
        <v>2</v>
      </c>
      <c r="G20" s="18">
        <f t="shared" si="5"/>
        <v>0.5</v>
      </c>
      <c r="H20" s="12">
        <f t="shared" si="1"/>
        <v>1</v>
      </c>
      <c r="I20" s="9">
        <v>1</v>
      </c>
      <c r="J20" s="10">
        <v>0</v>
      </c>
      <c r="K20" s="11">
        <f t="shared" si="6"/>
        <v>0.75</v>
      </c>
      <c r="L20" s="10">
        <f t="shared" si="4"/>
        <v>1</v>
      </c>
      <c r="M20" s="30"/>
    </row>
    <row r="21" s="2" customFormat="1" ht="95" customHeight="1" spans="1:13">
      <c r="A21" s="9">
        <v>19</v>
      </c>
      <c r="B21" s="13" t="s">
        <v>35</v>
      </c>
      <c r="C21" s="9" t="s">
        <v>144</v>
      </c>
      <c r="D21" s="9" t="s">
        <v>129</v>
      </c>
      <c r="E21" s="10">
        <v>6</v>
      </c>
      <c r="F21" s="10">
        <v>4</v>
      </c>
      <c r="G21" s="11">
        <f t="shared" si="5"/>
        <v>0.666666666666667</v>
      </c>
      <c r="H21" s="12">
        <f t="shared" si="1"/>
        <v>1</v>
      </c>
      <c r="I21" s="7">
        <v>1</v>
      </c>
      <c r="J21" s="7">
        <v>0</v>
      </c>
      <c r="K21" s="31">
        <f t="shared" si="6"/>
        <v>0.833333333333333</v>
      </c>
      <c r="L21" s="7">
        <f t="shared" si="4"/>
        <v>1</v>
      </c>
      <c r="M21" s="32" t="s">
        <v>145</v>
      </c>
    </row>
    <row r="22" s="2" customFormat="1" ht="85" customHeight="1" spans="1:13">
      <c r="A22" s="9">
        <v>20</v>
      </c>
      <c r="B22" s="13" t="s">
        <v>35</v>
      </c>
      <c r="C22" s="9" t="s">
        <v>36</v>
      </c>
      <c r="D22" s="9" t="s">
        <v>129</v>
      </c>
      <c r="E22" s="10">
        <v>6</v>
      </c>
      <c r="F22" s="10">
        <v>2</v>
      </c>
      <c r="G22" s="11">
        <f t="shared" si="5"/>
        <v>0.333333333333333</v>
      </c>
      <c r="H22" s="12">
        <f t="shared" si="1"/>
        <v>2</v>
      </c>
      <c r="I22" s="7">
        <v>2</v>
      </c>
      <c r="J22" s="7">
        <v>0</v>
      </c>
      <c r="K22" s="31">
        <f t="shared" si="6"/>
        <v>0.666666666666667</v>
      </c>
      <c r="L22" s="7">
        <f t="shared" si="4"/>
        <v>2</v>
      </c>
      <c r="M22" s="32" t="s">
        <v>146</v>
      </c>
    </row>
    <row r="23" s="2" customFormat="1" ht="95" customHeight="1" spans="1:13">
      <c r="A23" s="9">
        <v>21</v>
      </c>
      <c r="B23" s="13" t="s">
        <v>35</v>
      </c>
      <c r="C23" s="13" t="s">
        <v>44</v>
      </c>
      <c r="D23" s="9" t="s">
        <v>129</v>
      </c>
      <c r="E23" s="10">
        <v>6</v>
      </c>
      <c r="F23" s="10">
        <v>0</v>
      </c>
      <c r="G23" s="11">
        <f t="shared" si="5"/>
        <v>0</v>
      </c>
      <c r="H23" s="12">
        <f t="shared" si="1"/>
        <v>1</v>
      </c>
      <c r="I23" s="7">
        <v>1</v>
      </c>
      <c r="J23" s="7">
        <v>0</v>
      </c>
      <c r="K23" s="31">
        <f t="shared" si="6"/>
        <v>0.166666666666667</v>
      </c>
      <c r="L23" s="33">
        <v>5</v>
      </c>
      <c r="M23" s="32" t="s">
        <v>147</v>
      </c>
    </row>
    <row r="24" s="2" customFormat="1" ht="90" customHeight="1" spans="1:13">
      <c r="A24" s="9">
        <v>22</v>
      </c>
      <c r="B24" s="13" t="s">
        <v>35</v>
      </c>
      <c r="C24" s="9" t="s">
        <v>46</v>
      </c>
      <c r="D24" s="9" t="s">
        <v>138</v>
      </c>
      <c r="E24" s="21">
        <v>45</v>
      </c>
      <c r="F24" s="21">
        <v>17</v>
      </c>
      <c r="G24" s="11">
        <f t="shared" si="5"/>
        <v>0.377777777777778</v>
      </c>
      <c r="H24" s="12">
        <f t="shared" si="1"/>
        <v>5</v>
      </c>
      <c r="I24" s="7">
        <v>5</v>
      </c>
      <c r="J24" s="7">
        <v>0</v>
      </c>
      <c r="K24" s="31">
        <f t="shared" si="6"/>
        <v>0.488888888888889</v>
      </c>
      <c r="L24" s="7">
        <f t="shared" ref="L24:L29" si="7">E24-F24-H24</f>
        <v>23</v>
      </c>
      <c r="M24" s="32" t="s">
        <v>148</v>
      </c>
    </row>
    <row r="25" s="2" customFormat="1" ht="150" customHeight="1" spans="1:13">
      <c r="A25" s="9">
        <v>23</v>
      </c>
      <c r="B25" s="13" t="s">
        <v>149</v>
      </c>
      <c r="C25" s="13" t="s">
        <v>53</v>
      </c>
      <c r="D25" s="9" t="s">
        <v>129</v>
      </c>
      <c r="E25" s="10">
        <v>4</v>
      </c>
      <c r="F25" s="10">
        <v>0</v>
      </c>
      <c r="G25" s="11">
        <f t="shared" si="5"/>
        <v>0</v>
      </c>
      <c r="H25" s="12">
        <f t="shared" si="1"/>
        <v>2</v>
      </c>
      <c r="I25" s="7">
        <v>2</v>
      </c>
      <c r="J25" s="7">
        <v>0</v>
      </c>
      <c r="K25" s="31">
        <f t="shared" si="6"/>
        <v>0.5</v>
      </c>
      <c r="L25" s="7">
        <v>2</v>
      </c>
      <c r="M25" s="32" t="s">
        <v>150</v>
      </c>
    </row>
    <row r="26" s="2" customFormat="1" ht="107" customHeight="1" spans="1:13">
      <c r="A26" s="9">
        <v>24</v>
      </c>
      <c r="B26" s="13" t="s">
        <v>149</v>
      </c>
      <c r="C26" s="9" t="s">
        <v>151</v>
      </c>
      <c r="D26" s="9" t="s">
        <v>129</v>
      </c>
      <c r="E26" s="10">
        <v>4</v>
      </c>
      <c r="F26" s="10">
        <v>0</v>
      </c>
      <c r="G26" s="11">
        <f t="shared" si="5"/>
        <v>0</v>
      </c>
      <c r="H26" s="12">
        <f t="shared" si="1"/>
        <v>2</v>
      </c>
      <c r="I26" s="7">
        <v>2</v>
      </c>
      <c r="J26" s="7">
        <v>0</v>
      </c>
      <c r="K26" s="31">
        <f t="shared" si="6"/>
        <v>0.5</v>
      </c>
      <c r="L26" s="7">
        <f t="shared" si="7"/>
        <v>2</v>
      </c>
      <c r="M26" s="32" t="s">
        <v>152</v>
      </c>
    </row>
    <row r="27" s="2" customFormat="1" ht="133" customHeight="1" spans="1:13">
      <c r="A27" s="9">
        <v>25</v>
      </c>
      <c r="B27" s="13" t="s">
        <v>149</v>
      </c>
      <c r="C27" s="13" t="s">
        <v>55</v>
      </c>
      <c r="D27" s="13" t="s">
        <v>138</v>
      </c>
      <c r="E27" s="22">
        <v>320</v>
      </c>
      <c r="F27" s="22">
        <v>295</v>
      </c>
      <c r="G27" s="11">
        <f t="shared" si="5"/>
        <v>0.921875</v>
      </c>
      <c r="H27" s="12">
        <f t="shared" si="1"/>
        <v>20</v>
      </c>
      <c r="I27" s="7">
        <v>20</v>
      </c>
      <c r="J27" s="7">
        <v>0</v>
      </c>
      <c r="K27" s="31">
        <f t="shared" si="6"/>
        <v>0.984375</v>
      </c>
      <c r="L27" s="7">
        <f t="shared" si="7"/>
        <v>5</v>
      </c>
      <c r="M27" s="32" t="s">
        <v>153</v>
      </c>
    </row>
    <row r="28" s="3" customFormat="1" ht="43" customHeight="1" spans="1:13">
      <c r="A28" s="9">
        <v>26</v>
      </c>
      <c r="B28" s="9" t="s">
        <v>52</v>
      </c>
      <c r="C28" s="9" t="s">
        <v>154</v>
      </c>
      <c r="D28" s="9" t="s">
        <v>129</v>
      </c>
      <c r="E28" s="10">
        <v>15</v>
      </c>
      <c r="F28" s="10">
        <v>13</v>
      </c>
      <c r="G28" s="11">
        <f t="shared" si="5"/>
        <v>0.866666666666667</v>
      </c>
      <c r="H28" s="12">
        <f t="shared" si="1"/>
        <v>2</v>
      </c>
      <c r="I28" s="9">
        <v>0</v>
      </c>
      <c r="J28" s="10">
        <v>2</v>
      </c>
      <c r="K28" s="11">
        <f t="shared" si="6"/>
        <v>1</v>
      </c>
      <c r="L28" s="10">
        <f t="shared" si="7"/>
        <v>0</v>
      </c>
      <c r="M28" s="13" t="s">
        <v>155</v>
      </c>
    </row>
    <row r="29" s="3" customFormat="1" ht="45" customHeight="1" spans="1:13">
      <c r="A29" s="9">
        <v>27</v>
      </c>
      <c r="B29" s="9" t="s">
        <v>52</v>
      </c>
      <c r="C29" s="9" t="s">
        <v>156</v>
      </c>
      <c r="D29" s="9" t="s">
        <v>129</v>
      </c>
      <c r="E29" s="9">
        <v>5</v>
      </c>
      <c r="F29" s="9">
        <v>2</v>
      </c>
      <c r="G29" s="11">
        <f t="shared" si="5"/>
        <v>0.4</v>
      </c>
      <c r="H29" s="12">
        <f t="shared" si="1"/>
        <v>1</v>
      </c>
      <c r="I29" s="9">
        <v>0</v>
      </c>
      <c r="J29" s="9">
        <v>1</v>
      </c>
      <c r="K29" s="11">
        <f t="shared" si="6"/>
        <v>0.6</v>
      </c>
      <c r="L29" s="10">
        <f t="shared" si="7"/>
        <v>2</v>
      </c>
      <c r="M29" s="13" t="s">
        <v>155</v>
      </c>
    </row>
    <row r="30" s="3" customFormat="1" ht="121.5" spans="1:13">
      <c r="A30" s="9">
        <v>28</v>
      </c>
      <c r="B30" s="9" t="s">
        <v>52</v>
      </c>
      <c r="C30" s="9" t="s">
        <v>157</v>
      </c>
      <c r="D30" s="9" t="s">
        <v>138</v>
      </c>
      <c r="E30" s="9">
        <v>12</v>
      </c>
      <c r="F30" s="13" t="s">
        <v>158</v>
      </c>
      <c r="G30" s="11">
        <v>0.333</v>
      </c>
      <c r="H30" s="12">
        <f t="shared" si="1"/>
        <v>1</v>
      </c>
      <c r="I30" s="9">
        <v>0</v>
      </c>
      <c r="J30" s="9">
        <v>1</v>
      </c>
      <c r="K30" s="11">
        <v>0.417</v>
      </c>
      <c r="L30" s="10">
        <v>7</v>
      </c>
      <c r="M30" s="13" t="s">
        <v>155</v>
      </c>
    </row>
    <row r="31" s="3" customFormat="1" ht="45" customHeight="1" spans="1:13">
      <c r="A31" s="9">
        <v>29</v>
      </c>
      <c r="B31" s="9" t="s">
        <v>52</v>
      </c>
      <c r="C31" s="9" t="s">
        <v>159</v>
      </c>
      <c r="D31" s="9" t="s">
        <v>138</v>
      </c>
      <c r="E31" s="9">
        <v>140</v>
      </c>
      <c r="F31" s="13" t="s">
        <v>160</v>
      </c>
      <c r="G31" s="11">
        <f>112/140</f>
        <v>0.8</v>
      </c>
      <c r="H31" s="12">
        <f t="shared" si="1"/>
        <v>11</v>
      </c>
      <c r="I31" s="9">
        <v>0</v>
      </c>
      <c r="J31" s="9">
        <v>11</v>
      </c>
      <c r="K31" s="11">
        <f>123/140</f>
        <v>0.878571428571429</v>
      </c>
      <c r="L31" s="10">
        <v>17</v>
      </c>
      <c r="M31" s="13" t="s">
        <v>155</v>
      </c>
    </row>
    <row r="32" s="3" customFormat="1" ht="53" customHeight="1" spans="1:13">
      <c r="A32" s="9">
        <v>30</v>
      </c>
      <c r="B32" s="9" t="s">
        <v>52</v>
      </c>
      <c r="C32" s="9" t="s">
        <v>161</v>
      </c>
      <c r="D32" s="9" t="s">
        <v>138</v>
      </c>
      <c r="E32" s="9">
        <v>63</v>
      </c>
      <c r="F32" s="9" t="s">
        <v>162</v>
      </c>
      <c r="G32" s="11">
        <v>0.841269841269841</v>
      </c>
      <c r="H32" s="12">
        <f t="shared" si="1"/>
        <v>4</v>
      </c>
      <c r="I32" s="9">
        <v>0</v>
      </c>
      <c r="J32" s="9">
        <v>4</v>
      </c>
      <c r="K32" s="11">
        <f>57/63</f>
        <v>0.904761904761905</v>
      </c>
      <c r="L32" s="10">
        <v>6</v>
      </c>
      <c r="M32" s="13" t="s">
        <v>155</v>
      </c>
    </row>
    <row r="33" s="3" customFormat="1" ht="52" customHeight="1" spans="1:13">
      <c r="A33" s="9">
        <v>31</v>
      </c>
      <c r="B33" s="9" t="s">
        <v>52</v>
      </c>
      <c r="C33" s="9" t="s">
        <v>163</v>
      </c>
      <c r="D33" s="9" t="s">
        <v>138</v>
      </c>
      <c r="E33" s="9">
        <v>32</v>
      </c>
      <c r="F33" s="13" t="s">
        <v>164</v>
      </c>
      <c r="G33" s="11">
        <f>28/32</f>
        <v>0.875</v>
      </c>
      <c r="H33" s="12">
        <f t="shared" si="1"/>
        <v>2</v>
      </c>
      <c r="I33" s="9">
        <v>0</v>
      </c>
      <c r="J33" s="9">
        <v>2</v>
      </c>
      <c r="K33" s="11">
        <f>30/32</f>
        <v>0.9375</v>
      </c>
      <c r="L33" s="10">
        <v>2</v>
      </c>
      <c r="M33" s="13" t="s">
        <v>155</v>
      </c>
    </row>
    <row r="34" s="3" customFormat="1" ht="46" customHeight="1" spans="1:13">
      <c r="A34" s="9">
        <v>32</v>
      </c>
      <c r="B34" s="9" t="s">
        <v>52</v>
      </c>
      <c r="C34" s="9" t="s">
        <v>165</v>
      </c>
      <c r="D34" s="9" t="s">
        <v>138</v>
      </c>
      <c r="E34" s="9">
        <v>26</v>
      </c>
      <c r="F34" s="13" t="s">
        <v>166</v>
      </c>
      <c r="G34" s="11">
        <f>21/26</f>
        <v>0.807692307692308</v>
      </c>
      <c r="H34" s="12">
        <f t="shared" si="1"/>
        <v>2</v>
      </c>
      <c r="I34" s="9">
        <v>0</v>
      </c>
      <c r="J34" s="9">
        <v>2</v>
      </c>
      <c r="K34" s="11">
        <f>23/26</f>
        <v>0.884615384615385</v>
      </c>
      <c r="L34" s="10">
        <v>3</v>
      </c>
      <c r="M34" s="13" t="s">
        <v>155</v>
      </c>
    </row>
    <row r="35" s="3" customFormat="1" ht="103" customHeight="1" spans="1:13">
      <c r="A35" s="9">
        <v>33</v>
      </c>
      <c r="B35" s="9" t="s">
        <v>52</v>
      </c>
      <c r="C35" s="13" t="s">
        <v>59</v>
      </c>
      <c r="D35" s="9" t="s">
        <v>138</v>
      </c>
      <c r="E35" s="22">
        <v>12</v>
      </c>
      <c r="F35" s="22">
        <v>5</v>
      </c>
      <c r="G35" s="11">
        <f t="shared" ref="G35:G42" si="8">F35/E35</f>
        <v>0.416666666666667</v>
      </c>
      <c r="H35" s="12">
        <f t="shared" ref="H35:H55" si="9">I35+J35</f>
        <v>1</v>
      </c>
      <c r="I35" s="9">
        <v>0</v>
      </c>
      <c r="J35" s="10">
        <v>1</v>
      </c>
      <c r="K35" s="11">
        <f t="shared" ref="K35:K42" si="10">(H35+F35)/E35</f>
        <v>0.5</v>
      </c>
      <c r="L35" s="10">
        <f t="shared" ref="L35:L42" si="11">E35-F35-H35</f>
        <v>6</v>
      </c>
      <c r="M35" s="13" t="s">
        <v>155</v>
      </c>
    </row>
    <row r="36" s="2" customFormat="1" ht="132" customHeight="1" spans="1:13">
      <c r="A36" s="9">
        <v>34</v>
      </c>
      <c r="B36" s="13" t="s">
        <v>61</v>
      </c>
      <c r="C36" s="13" t="s">
        <v>167</v>
      </c>
      <c r="D36" s="13" t="s">
        <v>129</v>
      </c>
      <c r="E36" s="13">
        <v>10</v>
      </c>
      <c r="F36" s="13">
        <v>1</v>
      </c>
      <c r="G36" s="23">
        <f t="shared" si="8"/>
        <v>0.1</v>
      </c>
      <c r="H36" s="12">
        <f t="shared" si="9"/>
        <v>4</v>
      </c>
      <c r="I36" s="13">
        <v>4</v>
      </c>
      <c r="J36" s="13">
        <v>0</v>
      </c>
      <c r="K36" s="23">
        <f t="shared" si="10"/>
        <v>0.5</v>
      </c>
      <c r="L36" s="13">
        <f t="shared" si="11"/>
        <v>5</v>
      </c>
      <c r="M36" s="32" t="s">
        <v>168</v>
      </c>
    </row>
    <row r="37" s="2" customFormat="1" ht="124" customHeight="1" spans="1:13">
      <c r="A37" s="9">
        <v>35</v>
      </c>
      <c r="B37" s="13" t="s">
        <v>61</v>
      </c>
      <c r="C37" s="13" t="s">
        <v>70</v>
      </c>
      <c r="D37" s="13" t="s">
        <v>129</v>
      </c>
      <c r="E37" s="13">
        <v>7</v>
      </c>
      <c r="F37" s="13">
        <v>2</v>
      </c>
      <c r="G37" s="23">
        <f t="shared" si="8"/>
        <v>0.285714285714286</v>
      </c>
      <c r="H37" s="12">
        <f t="shared" si="9"/>
        <v>3</v>
      </c>
      <c r="I37" s="7">
        <v>3</v>
      </c>
      <c r="J37" s="7">
        <v>0</v>
      </c>
      <c r="K37" s="23">
        <f t="shared" si="10"/>
        <v>0.714285714285714</v>
      </c>
      <c r="L37" s="13">
        <f t="shared" si="11"/>
        <v>2</v>
      </c>
      <c r="M37" s="32" t="s">
        <v>169</v>
      </c>
    </row>
    <row r="38" s="2" customFormat="1" ht="124" customHeight="1" spans="1:13">
      <c r="A38" s="9">
        <v>36</v>
      </c>
      <c r="B38" s="13" t="s">
        <v>61</v>
      </c>
      <c r="C38" s="13" t="s">
        <v>128</v>
      </c>
      <c r="D38" s="13" t="s">
        <v>129</v>
      </c>
      <c r="E38" s="13">
        <v>2</v>
      </c>
      <c r="F38" s="13">
        <v>0</v>
      </c>
      <c r="G38" s="23">
        <f t="shared" si="8"/>
        <v>0</v>
      </c>
      <c r="H38" s="12">
        <f t="shared" si="9"/>
        <v>1</v>
      </c>
      <c r="I38" s="7">
        <v>1</v>
      </c>
      <c r="J38" s="7">
        <v>0</v>
      </c>
      <c r="K38" s="23">
        <f t="shared" si="10"/>
        <v>0.5</v>
      </c>
      <c r="L38" s="13">
        <f t="shared" si="11"/>
        <v>1</v>
      </c>
      <c r="M38" s="32" t="s">
        <v>170</v>
      </c>
    </row>
    <row r="39" s="2" customFormat="1" ht="133" customHeight="1" spans="1:13">
      <c r="A39" s="9">
        <v>37</v>
      </c>
      <c r="B39" s="13" t="s">
        <v>61</v>
      </c>
      <c r="C39" s="13" t="s">
        <v>151</v>
      </c>
      <c r="D39" s="13" t="s">
        <v>129</v>
      </c>
      <c r="E39" s="13">
        <v>7</v>
      </c>
      <c r="F39" s="13">
        <v>0</v>
      </c>
      <c r="G39" s="23">
        <f t="shared" si="8"/>
        <v>0</v>
      </c>
      <c r="H39" s="12">
        <f t="shared" si="9"/>
        <v>1</v>
      </c>
      <c r="I39" s="7">
        <v>1</v>
      </c>
      <c r="J39" s="7">
        <v>0</v>
      </c>
      <c r="K39" s="23">
        <f t="shared" si="10"/>
        <v>0.142857142857143</v>
      </c>
      <c r="L39" s="13">
        <f t="shared" si="11"/>
        <v>6</v>
      </c>
      <c r="M39" s="32" t="s">
        <v>171</v>
      </c>
    </row>
    <row r="40" s="2" customFormat="1" ht="133" customHeight="1" spans="1:13">
      <c r="A40" s="9">
        <v>38</v>
      </c>
      <c r="B40" s="13" t="s">
        <v>61</v>
      </c>
      <c r="C40" s="13" t="s">
        <v>68</v>
      </c>
      <c r="D40" s="13" t="s">
        <v>129</v>
      </c>
      <c r="E40" s="13">
        <v>5</v>
      </c>
      <c r="F40" s="7">
        <v>4</v>
      </c>
      <c r="G40" s="23">
        <f t="shared" si="8"/>
        <v>0.8</v>
      </c>
      <c r="H40" s="12">
        <f t="shared" si="9"/>
        <v>1</v>
      </c>
      <c r="I40" s="7">
        <v>1</v>
      </c>
      <c r="J40" s="7">
        <v>0</v>
      </c>
      <c r="K40" s="23">
        <f t="shared" si="10"/>
        <v>1</v>
      </c>
      <c r="L40" s="13">
        <f t="shared" si="11"/>
        <v>0</v>
      </c>
      <c r="M40" s="32" t="s">
        <v>172</v>
      </c>
    </row>
    <row r="41" s="2" customFormat="1" ht="134" customHeight="1" spans="1:13">
      <c r="A41" s="9">
        <v>39</v>
      </c>
      <c r="B41" s="13" t="s">
        <v>61</v>
      </c>
      <c r="C41" s="13" t="s">
        <v>72</v>
      </c>
      <c r="D41" s="13" t="s">
        <v>129</v>
      </c>
      <c r="E41" s="13">
        <v>4</v>
      </c>
      <c r="F41" s="7">
        <v>3</v>
      </c>
      <c r="G41" s="23">
        <f t="shared" si="8"/>
        <v>0.75</v>
      </c>
      <c r="H41" s="12">
        <f t="shared" si="9"/>
        <v>1</v>
      </c>
      <c r="I41" s="7">
        <v>1</v>
      </c>
      <c r="J41" s="7">
        <v>0</v>
      </c>
      <c r="K41" s="23">
        <f t="shared" si="10"/>
        <v>1</v>
      </c>
      <c r="L41" s="13">
        <f t="shared" si="11"/>
        <v>0</v>
      </c>
      <c r="M41" s="32" t="s">
        <v>173</v>
      </c>
    </row>
    <row r="42" s="2" customFormat="1" ht="134" customHeight="1" spans="1:13">
      <c r="A42" s="9">
        <v>40</v>
      </c>
      <c r="B42" s="13" t="s">
        <v>61</v>
      </c>
      <c r="C42" s="13" t="s">
        <v>174</v>
      </c>
      <c r="D42" s="13" t="s">
        <v>129</v>
      </c>
      <c r="E42" s="13">
        <v>4</v>
      </c>
      <c r="F42" s="7">
        <v>3</v>
      </c>
      <c r="G42" s="23">
        <f t="shared" si="8"/>
        <v>0.75</v>
      </c>
      <c r="H42" s="12">
        <f t="shared" si="9"/>
        <v>1</v>
      </c>
      <c r="I42" s="7">
        <v>1</v>
      </c>
      <c r="J42" s="7">
        <v>0</v>
      </c>
      <c r="K42" s="23">
        <f t="shared" si="10"/>
        <v>1</v>
      </c>
      <c r="L42" s="13">
        <f t="shared" si="11"/>
        <v>0</v>
      </c>
      <c r="M42" s="32" t="s">
        <v>175</v>
      </c>
    </row>
    <row r="43" s="2" customFormat="1" ht="134" customHeight="1" spans="1:13">
      <c r="A43" s="9">
        <v>41</v>
      </c>
      <c r="B43" s="13" t="s">
        <v>61</v>
      </c>
      <c r="C43" s="13" t="s">
        <v>64</v>
      </c>
      <c r="D43" s="13" t="s">
        <v>129</v>
      </c>
      <c r="E43" s="13">
        <v>5</v>
      </c>
      <c r="F43" s="13" t="s">
        <v>176</v>
      </c>
      <c r="G43" s="23">
        <v>0.6</v>
      </c>
      <c r="H43" s="12">
        <f t="shared" si="9"/>
        <v>2</v>
      </c>
      <c r="I43" s="7">
        <v>2</v>
      </c>
      <c r="J43" s="7">
        <v>0</v>
      </c>
      <c r="K43" s="23">
        <v>1</v>
      </c>
      <c r="L43" s="13">
        <v>0</v>
      </c>
      <c r="M43" s="32" t="s">
        <v>177</v>
      </c>
    </row>
    <row r="44" s="2" customFormat="1" ht="135" customHeight="1" spans="1:13">
      <c r="A44" s="9">
        <v>42</v>
      </c>
      <c r="B44" s="13" t="s">
        <v>61</v>
      </c>
      <c r="C44" s="13" t="s">
        <v>76</v>
      </c>
      <c r="D44" s="13" t="s">
        <v>129</v>
      </c>
      <c r="E44" s="13">
        <v>2</v>
      </c>
      <c r="F44" s="7">
        <v>0</v>
      </c>
      <c r="G44" s="23">
        <f t="shared" ref="G44:G46" si="12">F44/E44</f>
        <v>0</v>
      </c>
      <c r="H44" s="12">
        <f t="shared" si="9"/>
        <v>2</v>
      </c>
      <c r="I44" s="7">
        <v>1</v>
      </c>
      <c r="J44" s="7">
        <v>1</v>
      </c>
      <c r="K44" s="23">
        <f t="shared" ref="K44:K46" si="13">(H44+F44)/E44</f>
        <v>1</v>
      </c>
      <c r="L44" s="13">
        <f t="shared" ref="L44:L46" si="14">E44-F44-H44</f>
        <v>0</v>
      </c>
      <c r="M44" s="32" t="s">
        <v>178</v>
      </c>
    </row>
    <row r="45" s="2" customFormat="1" ht="135" customHeight="1" spans="1:13">
      <c r="A45" s="9">
        <v>43</v>
      </c>
      <c r="B45" s="13" t="s">
        <v>61</v>
      </c>
      <c r="C45" s="13" t="s">
        <v>74</v>
      </c>
      <c r="D45" s="13" t="s">
        <v>129</v>
      </c>
      <c r="E45" s="13">
        <v>2</v>
      </c>
      <c r="F45" s="7">
        <v>0</v>
      </c>
      <c r="G45" s="23">
        <f t="shared" si="12"/>
        <v>0</v>
      </c>
      <c r="H45" s="12">
        <f t="shared" si="9"/>
        <v>1</v>
      </c>
      <c r="I45" s="7">
        <v>1</v>
      </c>
      <c r="J45" s="7">
        <v>0</v>
      </c>
      <c r="K45" s="23">
        <f t="shared" si="13"/>
        <v>0.5</v>
      </c>
      <c r="L45" s="13">
        <f t="shared" si="14"/>
        <v>1</v>
      </c>
      <c r="M45" s="32" t="s">
        <v>178</v>
      </c>
    </row>
    <row r="46" s="2" customFormat="1" ht="132" customHeight="1" spans="1:13">
      <c r="A46" s="9">
        <v>44</v>
      </c>
      <c r="B46" s="13" t="s">
        <v>61</v>
      </c>
      <c r="C46" s="13" t="s">
        <v>179</v>
      </c>
      <c r="D46" s="13" t="s">
        <v>138</v>
      </c>
      <c r="E46" s="13">
        <v>15</v>
      </c>
      <c r="F46" s="13">
        <v>0</v>
      </c>
      <c r="G46" s="23">
        <f t="shared" si="12"/>
        <v>0</v>
      </c>
      <c r="H46" s="12">
        <f t="shared" si="9"/>
        <v>10</v>
      </c>
      <c r="I46" s="7">
        <v>0</v>
      </c>
      <c r="J46" s="7">
        <v>10</v>
      </c>
      <c r="K46" s="23">
        <f t="shared" si="13"/>
        <v>0.666666666666667</v>
      </c>
      <c r="L46" s="13">
        <f t="shared" si="14"/>
        <v>5</v>
      </c>
      <c r="M46" s="32" t="s">
        <v>180</v>
      </c>
    </row>
    <row r="47" s="2" customFormat="1" ht="144" customHeight="1" spans="1:13">
      <c r="A47" s="9">
        <v>45</v>
      </c>
      <c r="B47" s="13" t="s">
        <v>61</v>
      </c>
      <c r="C47" s="13" t="s">
        <v>181</v>
      </c>
      <c r="D47" s="9" t="s">
        <v>138</v>
      </c>
      <c r="E47" s="9">
        <v>15</v>
      </c>
      <c r="F47" s="13" t="s">
        <v>182</v>
      </c>
      <c r="G47" s="23">
        <v>0.667</v>
      </c>
      <c r="H47" s="12">
        <f t="shared" si="9"/>
        <v>5</v>
      </c>
      <c r="I47" s="7">
        <v>3</v>
      </c>
      <c r="J47" s="7">
        <v>2</v>
      </c>
      <c r="K47" s="23">
        <v>1</v>
      </c>
      <c r="L47" s="13">
        <v>0</v>
      </c>
      <c r="M47" s="32" t="s">
        <v>183</v>
      </c>
    </row>
    <row r="48" s="2" customFormat="1" ht="133" customHeight="1" spans="1:13">
      <c r="A48" s="9">
        <v>46</v>
      </c>
      <c r="B48" s="13" t="s">
        <v>61</v>
      </c>
      <c r="C48" s="13" t="s">
        <v>91</v>
      </c>
      <c r="D48" s="9" t="s">
        <v>138</v>
      </c>
      <c r="E48" s="7">
        <v>5</v>
      </c>
      <c r="F48" s="7">
        <v>3</v>
      </c>
      <c r="G48" s="23">
        <f t="shared" ref="G48:G55" si="15">F48/E48</f>
        <v>0.6</v>
      </c>
      <c r="H48" s="12">
        <f t="shared" si="9"/>
        <v>2</v>
      </c>
      <c r="I48" s="7">
        <v>2</v>
      </c>
      <c r="J48" s="7">
        <v>0</v>
      </c>
      <c r="K48" s="23">
        <f t="shared" ref="K48:K55" si="16">(H48+F48)/E48</f>
        <v>1</v>
      </c>
      <c r="L48" s="13">
        <f t="shared" ref="L48:L55" si="17">E48-F48-H48</f>
        <v>0</v>
      </c>
      <c r="M48" s="32" t="s">
        <v>184</v>
      </c>
    </row>
    <row r="49" s="2" customFormat="1" ht="117" customHeight="1" spans="1:13">
      <c r="A49" s="9">
        <v>47</v>
      </c>
      <c r="B49" s="13" t="s">
        <v>61</v>
      </c>
      <c r="C49" s="13" t="s">
        <v>185</v>
      </c>
      <c r="D49" s="13" t="s">
        <v>138</v>
      </c>
      <c r="E49" s="13">
        <v>12</v>
      </c>
      <c r="F49" s="13">
        <v>4</v>
      </c>
      <c r="G49" s="23">
        <f t="shared" si="15"/>
        <v>0.333333333333333</v>
      </c>
      <c r="H49" s="12">
        <f t="shared" si="9"/>
        <v>1</v>
      </c>
      <c r="I49" s="7">
        <v>1</v>
      </c>
      <c r="J49" s="7">
        <v>0</v>
      </c>
      <c r="K49" s="23">
        <f t="shared" si="16"/>
        <v>0.416666666666667</v>
      </c>
      <c r="L49" s="13">
        <f t="shared" si="17"/>
        <v>7</v>
      </c>
      <c r="M49" s="32" t="s">
        <v>186</v>
      </c>
    </row>
    <row r="50" s="2" customFormat="1" ht="116" customHeight="1" spans="1:13">
      <c r="A50" s="9">
        <v>48</v>
      </c>
      <c r="B50" s="13" t="s">
        <v>61</v>
      </c>
      <c r="C50" s="13" t="s">
        <v>93</v>
      </c>
      <c r="D50" s="13" t="s">
        <v>138</v>
      </c>
      <c r="E50" s="13">
        <v>8</v>
      </c>
      <c r="F50" s="13">
        <v>5</v>
      </c>
      <c r="G50" s="23">
        <f t="shared" si="15"/>
        <v>0.625</v>
      </c>
      <c r="H50" s="12">
        <f t="shared" si="9"/>
        <v>1</v>
      </c>
      <c r="I50" s="7">
        <v>1</v>
      </c>
      <c r="J50" s="7">
        <v>0</v>
      </c>
      <c r="K50" s="23">
        <f t="shared" si="16"/>
        <v>0.75</v>
      </c>
      <c r="L50" s="13">
        <f t="shared" si="17"/>
        <v>2</v>
      </c>
      <c r="M50" s="32" t="s">
        <v>187</v>
      </c>
    </row>
    <row r="51" s="2" customFormat="1" ht="128" customHeight="1" spans="1:13">
      <c r="A51" s="9">
        <v>49</v>
      </c>
      <c r="B51" s="13" t="s">
        <v>61</v>
      </c>
      <c r="C51" s="13" t="s">
        <v>95</v>
      </c>
      <c r="D51" s="13" t="s">
        <v>138</v>
      </c>
      <c r="E51" s="13">
        <v>2</v>
      </c>
      <c r="F51" s="13">
        <v>0</v>
      </c>
      <c r="G51" s="23">
        <f t="shared" si="15"/>
        <v>0</v>
      </c>
      <c r="H51" s="12">
        <f t="shared" si="9"/>
        <v>2</v>
      </c>
      <c r="I51" s="7">
        <v>2</v>
      </c>
      <c r="J51" s="7">
        <v>0</v>
      </c>
      <c r="K51" s="23">
        <f t="shared" si="16"/>
        <v>1</v>
      </c>
      <c r="L51" s="13">
        <f t="shared" si="17"/>
        <v>0</v>
      </c>
      <c r="M51" s="32" t="s">
        <v>188</v>
      </c>
    </row>
    <row r="52" s="2" customFormat="1" ht="108" customHeight="1" spans="1:13">
      <c r="A52" s="9">
        <v>50</v>
      </c>
      <c r="B52" s="13" t="s">
        <v>61</v>
      </c>
      <c r="C52" s="13" t="s">
        <v>189</v>
      </c>
      <c r="D52" s="13" t="s">
        <v>138</v>
      </c>
      <c r="E52" s="7">
        <v>8</v>
      </c>
      <c r="F52" s="7">
        <v>4</v>
      </c>
      <c r="G52" s="23">
        <f t="shared" si="15"/>
        <v>0.5</v>
      </c>
      <c r="H52" s="12">
        <f t="shared" si="9"/>
        <v>2</v>
      </c>
      <c r="I52" s="7">
        <v>2</v>
      </c>
      <c r="J52" s="7">
        <v>0</v>
      </c>
      <c r="K52" s="23">
        <f t="shared" si="16"/>
        <v>0.75</v>
      </c>
      <c r="L52" s="13">
        <f t="shared" si="17"/>
        <v>2</v>
      </c>
      <c r="M52" s="32" t="s">
        <v>190</v>
      </c>
    </row>
    <row r="53" s="2" customFormat="1" ht="182" customHeight="1" spans="1:13">
      <c r="A53" s="9">
        <v>51</v>
      </c>
      <c r="B53" s="13" t="s">
        <v>61</v>
      </c>
      <c r="C53" s="13" t="s">
        <v>191</v>
      </c>
      <c r="D53" s="13" t="s">
        <v>138</v>
      </c>
      <c r="E53" s="13">
        <v>8</v>
      </c>
      <c r="F53" s="7">
        <v>4</v>
      </c>
      <c r="G53" s="23">
        <f t="shared" si="15"/>
        <v>0.5</v>
      </c>
      <c r="H53" s="12">
        <f t="shared" si="9"/>
        <v>2</v>
      </c>
      <c r="I53" s="7">
        <v>2</v>
      </c>
      <c r="J53" s="7">
        <v>0</v>
      </c>
      <c r="K53" s="23">
        <f t="shared" si="16"/>
        <v>0.75</v>
      </c>
      <c r="L53" s="13">
        <f t="shared" si="17"/>
        <v>2</v>
      </c>
      <c r="M53" s="32" t="s">
        <v>192</v>
      </c>
    </row>
    <row r="54" s="2" customFormat="1" ht="113" customHeight="1" spans="1:13">
      <c r="A54" s="9">
        <v>52</v>
      </c>
      <c r="B54" s="13" t="s">
        <v>61</v>
      </c>
      <c r="C54" s="13" t="s">
        <v>193</v>
      </c>
      <c r="D54" s="13" t="s">
        <v>138</v>
      </c>
      <c r="E54" s="13">
        <v>7</v>
      </c>
      <c r="F54" s="7">
        <v>5</v>
      </c>
      <c r="G54" s="23">
        <f t="shared" si="15"/>
        <v>0.714285714285714</v>
      </c>
      <c r="H54" s="12">
        <f t="shared" si="9"/>
        <v>1</v>
      </c>
      <c r="I54" s="7">
        <v>1</v>
      </c>
      <c r="J54" s="7">
        <v>0</v>
      </c>
      <c r="K54" s="23">
        <f t="shared" si="16"/>
        <v>0.857142857142857</v>
      </c>
      <c r="L54" s="13">
        <f t="shared" si="17"/>
        <v>1</v>
      </c>
      <c r="M54" s="32" t="s">
        <v>194</v>
      </c>
    </row>
    <row r="55" s="2" customFormat="1" ht="129" customHeight="1" spans="1:13">
      <c r="A55" s="9">
        <v>53</v>
      </c>
      <c r="B55" s="13" t="s">
        <v>101</v>
      </c>
      <c r="C55" s="13" t="s">
        <v>195</v>
      </c>
      <c r="D55" s="13" t="s">
        <v>138</v>
      </c>
      <c r="E55" s="13">
        <v>16</v>
      </c>
      <c r="F55" s="7">
        <v>2</v>
      </c>
      <c r="G55" s="23">
        <f t="shared" si="15"/>
        <v>0.125</v>
      </c>
      <c r="H55" s="12">
        <f t="shared" si="9"/>
        <v>6</v>
      </c>
      <c r="I55" s="7">
        <v>6</v>
      </c>
      <c r="J55" s="7">
        <v>0</v>
      </c>
      <c r="K55" s="23">
        <f t="shared" si="16"/>
        <v>0.5</v>
      </c>
      <c r="L55" s="13">
        <f t="shared" si="17"/>
        <v>8</v>
      </c>
      <c r="M55" s="32"/>
    </row>
    <row r="56" s="4" customFormat="1" ht="35" customHeight="1" spans="1:13">
      <c r="A56" s="24" t="s">
        <v>106</v>
      </c>
      <c r="B56" s="25"/>
      <c r="C56" s="25"/>
      <c r="D56" s="25"/>
      <c r="E56" s="25"/>
      <c r="F56" s="25"/>
      <c r="G56" s="26"/>
      <c r="H56" s="27">
        <f>SUM(H3:H55)</f>
        <v>133</v>
      </c>
      <c r="I56" s="27">
        <f>SUM(I3:I55)</f>
        <v>94</v>
      </c>
      <c r="J56" s="27">
        <f>SUM(J3:J55)</f>
        <v>39</v>
      </c>
      <c r="K56" s="24"/>
      <c r="L56" s="25"/>
      <c r="M56" s="26"/>
    </row>
  </sheetData>
  <mergeCells count="3">
    <mergeCell ref="A1:M1"/>
    <mergeCell ref="A56:G56"/>
    <mergeCell ref="K56:M56"/>
  </mergeCells>
  <printOptions horizontalCentered="1"/>
  <pageMargins left="0.196527777777778" right="0.196527777777778" top="0.196527777777778" bottom="0.196527777777778" header="0.5" footer="0.5"/>
  <pageSetup paperSize="9" scale="41"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0 " > < c o m m e n t   s : r e f = " F 3 0 "   r g b C l r = " 1 3 C A 6 C " / > < c o m m e n t   s : r e f = " F 3 1 "   r g b C l r = " 1 3 C A 6 C " / > < c o m m e n t   s : r e f = " F 3 3 "   r g b C l r = " 1 3 C A 6 C " / > < c o m m e n t   s : r e f = " F 3 4 "   r g b C l r = " 1 3 C A 6 C " / > < c o m m e n t   s : r e f = " F 4 3 "   r g b C l r = " 1 3 C A 6 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汇整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小米爱薄荷</cp:lastModifiedBy>
  <dcterms:created xsi:type="dcterms:W3CDTF">2022-02-21T06:14:00Z</dcterms:created>
  <dcterms:modified xsi:type="dcterms:W3CDTF">2022-06-13T07:13:49Z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47B1C5E2BC3B4691BCBD305CE2B1E918</vt:lpwstr>
  </property>
  <property fmtid="{D5CDD505-2E9C-101B-9397-08002B2CF9AE}" pid="4" name="commondata">
    <vt:lpwstr>eyJoZGlkIjoiMWY3OThlOWViY2VhYzkyZDExNmM0MzY2MTRhODFkOTUifQ==</vt:lpwstr>
  </property>
</Properties>
</file>